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45" windowHeight="4560" activeTab="2"/>
  </bookViews>
  <sheets>
    <sheet name="Numbered Athletes" sheetId="2" r:id="rId1"/>
    <sheet name="Timetable" sheetId="68" r:id="rId2"/>
    <sheet name="Results" sheetId="88" r:id="rId3"/>
    <sheet name="T04B" sheetId="113" state="hidden" r:id="rId4"/>
    <sheet name="Distance Blank" sheetId="11" state="hidden" r:id="rId5"/>
    <sheet name="Track 8 Blank" sheetId="65" state="hidden" r:id="rId6"/>
    <sheet name="Sheet1" sheetId="216" state="hidden" r:id="rId7"/>
    <sheet name="T69" sheetId="173" state="hidden" r:id="rId8"/>
    <sheet name="T70" sheetId="174" state="hidden" r:id="rId9"/>
    <sheet name="T71" sheetId="175" state="hidden" r:id="rId10"/>
    <sheet name="T72" sheetId="176" state="hidden" r:id="rId11"/>
    <sheet name="T73" sheetId="177" state="hidden" r:id="rId12"/>
    <sheet name="T74" sheetId="178" state="hidden" r:id="rId13"/>
    <sheet name="T75" sheetId="179" state="hidden" r:id="rId14"/>
    <sheet name="T76" sheetId="180" state="hidden" r:id="rId15"/>
    <sheet name="T77" sheetId="181" state="hidden" r:id="rId16"/>
    <sheet name="T78" sheetId="182" state="hidden" r:id="rId17"/>
    <sheet name="T79" sheetId="183" state="hidden" r:id="rId18"/>
    <sheet name="T80" sheetId="184" state="hidden" r:id="rId19"/>
    <sheet name="T81" sheetId="185" state="hidden" r:id="rId20"/>
    <sheet name="F27" sheetId="202" state="hidden" r:id="rId21"/>
    <sheet name="F28" sheetId="203" state="hidden" r:id="rId22"/>
    <sheet name="F29" sheetId="204" state="hidden" r:id="rId23"/>
    <sheet name="F30" sheetId="205" state="hidden" r:id="rId24"/>
    <sheet name="F31" sheetId="206" state="hidden" r:id="rId25"/>
    <sheet name="F32" sheetId="207" state="hidden" r:id="rId26"/>
    <sheet name="F33" sheetId="208" state="hidden" r:id="rId27"/>
    <sheet name="F34" sheetId="209" state="hidden" r:id="rId28"/>
    <sheet name=" field blank" sheetId="26" state="hidden" r:id="rId29"/>
    <sheet name="F35" sheetId="210" state="hidden" r:id="rId30"/>
    <sheet name="F36" sheetId="211" state="hidden" r:id="rId31"/>
    <sheet name="F37" sheetId="212" state="hidden" r:id="rId32"/>
    <sheet name="F38" sheetId="213" state="hidden" r:id="rId33"/>
    <sheet name="F39" sheetId="214" state="hidden" r:id="rId34"/>
    <sheet name="F40" sheetId="215" state="hidden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100m" localSheetId="20">#REF!</definedName>
    <definedName name="_100m" localSheetId="21">#REF!</definedName>
    <definedName name="_100m" localSheetId="22">#REF!</definedName>
    <definedName name="_100m" localSheetId="23">#REF!</definedName>
    <definedName name="_100m" localSheetId="24">#REF!</definedName>
    <definedName name="_100m" localSheetId="25">#REF!</definedName>
    <definedName name="_100m" localSheetId="26">#REF!</definedName>
    <definedName name="_100m" localSheetId="27">#REF!</definedName>
    <definedName name="_100m" localSheetId="29">#REF!</definedName>
    <definedName name="_100m" localSheetId="30">#REF!</definedName>
    <definedName name="_100m" localSheetId="31">#REF!</definedName>
    <definedName name="_100m" localSheetId="32">#REF!</definedName>
    <definedName name="_100m" localSheetId="33">#REF!</definedName>
    <definedName name="_100m" localSheetId="34">#REF!</definedName>
    <definedName name="_100m" localSheetId="3">#REF!</definedName>
    <definedName name="_100m">#REF!</definedName>
    <definedName name="_xlnm._FilterDatabase" localSheetId="0" hidden="1">'Numbered Athletes'!$A$1:$E$297</definedName>
    <definedName name="athletes">'Numbered Athletes'!$A$2:$E$434</definedName>
    <definedName name="Class" localSheetId="20">#REF!</definedName>
    <definedName name="Class" localSheetId="21">#REF!</definedName>
    <definedName name="Class" localSheetId="22">#REF!</definedName>
    <definedName name="Class" localSheetId="23">#REF!</definedName>
    <definedName name="Class" localSheetId="24">#REF!</definedName>
    <definedName name="Class" localSheetId="25">#REF!</definedName>
    <definedName name="Class" localSheetId="26">#REF!</definedName>
    <definedName name="Class" localSheetId="27">#REF!</definedName>
    <definedName name="Class" localSheetId="29">#REF!</definedName>
    <definedName name="Class" localSheetId="30">#REF!</definedName>
    <definedName name="Class" localSheetId="31">#REF!</definedName>
    <definedName name="Class" localSheetId="32">#REF!</definedName>
    <definedName name="Class" localSheetId="33">#REF!</definedName>
    <definedName name="Class" localSheetId="34">#REF!</definedName>
    <definedName name="Class" localSheetId="3">#REF!</definedName>
    <definedName name="Class">#REF!</definedName>
    <definedName name="classT01">#REF!</definedName>
    <definedName name="classT02">#REF!</definedName>
    <definedName name="classT03">#REF!</definedName>
    <definedName name="classT04" localSheetId="3">T04B!$C$5:$G$12</definedName>
    <definedName name="classT04">#REF!</definedName>
    <definedName name="classT05">#REF!</definedName>
    <definedName name="classT07">#REF!</definedName>
    <definedName name="classT08">#REF!</definedName>
    <definedName name="classT09">#REF!</definedName>
    <definedName name="classT11">#REF!</definedName>
    <definedName name="classT12">#REF!</definedName>
    <definedName name="classT14">#REF!</definedName>
    <definedName name="classT15">#REF!</definedName>
    <definedName name="classT16">#REF!</definedName>
    <definedName name="classT17">#REF!</definedName>
    <definedName name="classT18">#REF!</definedName>
    <definedName name="classT20">#REF!</definedName>
    <definedName name="classT21">#REF!</definedName>
    <definedName name="ClassT22">#REF!</definedName>
    <definedName name="classT23">#REF!</definedName>
    <definedName name="classT24">#REF!</definedName>
    <definedName name="classT25">#REF!</definedName>
    <definedName name="classT26">#REF!</definedName>
    <definedName name="classT27">#REF!</definedName>
    <definedName name="classT28">#REF!</definedName>
    <definedName name="classT29">#REF!</definedName>
    <definedName name="classT30">#REF!</definedName>
    <definedName name="classT31" localSheetId="20">#REF!</definedName>
    <definedName name="classT31" localSheetId="21">#REF!</definedName>
    <definedName name="classT31" localSheetId="22">#REF!</definedName>
    <definedName name="classT31" localSheetId="23">#REF!</definedName>
    <definedName name="classT31" localSheetId="24">#REF!</definedName>
    <definedName name="classT31" localSheetId="25">#REF!</definedName>
    <definedName name="classT31" localSheetId="26">#REF!</definedName>
    <definedName name="classT31" localSheetId="27">#REF!</definedName>
    <definedName name="classT31" localSheetId="29">#REF!</definedName>
    <definedName name="classT31" localSheetId="30">#REF!</definedName>
    <definedName name="classT31" localSheetId="31">#REF!</definedName>
    <definedName name="classT31" localSheetId="32">#REF!</definedName>
    <definedName name="classT31" localSheetId="33">#REF!</definedName>
    <definedName name="classT31" localSheetId="34">#REF!</definedName>
    <definedName name="classT31" localSheetId="3">#REF!</definedName>
    <definedName name="classT31">#REF!</definedName>
    <definedName name="classT32" localSheetId="20">#REF!</definedName>
    <definedName name="classT32" localSheetId="21">#REF!</definedName>
    <definedName name="classT32" localSheetId="22">#REF!</definedName>
    <definedName name="classT32" localSheetId="23">#REF!</definedName>
    <definedName name="classT32" localSheetId="24">#REF!</definedName>
    <definedName name="classT32" localSheetId="25">#REF!</definedName>
    <definedName name="classT32" localSheetId="26">#REF!</definedName>
    <definedName name="classT32" localSheetId="27">#REF!</definedName>
    <definedName name="classT32" localSheetId="29">#REF!</definedName>
    <definedName name="classT32" localSheetId="30">#REF!</definedName>
    <definedName name="classT32" localSheetId="31">#REF!</definedName>
    <definedName name="classT32" localSheetId="32">#REF!</definedName>
    <definedName name="classT32" localSheetId="33">#REF!</definedName>
    <definedName name="classT32" localSheetId="34">#REF!</definedName>
    <definedName name="classT32" localSheetId="3">#REF!</definedName>
    <definedName name="classT32">#REF!</definedName>
    <definedName name="classT33" localSheetId="20">#REF!</definedName>
    <definedName name="classT33" localSheetId="21">#REF!</definedName>
    <definedName name="classT33" localSheetId="22">#REF!</definedName>
    <definedName name="classT33" localSheetId="23">#REF!</definedName>
    <definedName name="classT33" localSheetId="24">#REF!</definedName>
    <definedName name="classT33" localSheetId="25">#REF!</definedName>
    <definedName name="classT33" localSheetId="26">#REF!</definedName>
    <definedName name="classT33" localSheetId="27">#REF!</definedName>
    <definedName name="classT33" localSheetId="29">#REF!</definedName>
    <definedName name="classT33" localSheetId="30">#REF!</definedName>
    <definedName name="classT33" localSheetId="31">#REF!</definedName>
    <definedName name="classT33" localSheetId="32">#REF!</definedName>
    <definedName name="classT33" localSheetId="33">#REF!</definedName>
    <definedName name="classT33" localSheetId="34">#REF!</definedName>
    <definedName name="classT33" localSheetId="3">#REF!</definedName>
    <definedName name="classT33">#REF!</definedName>
    <definedName name="classT34" localSheetId="20">#REF!</definedName>
    <definedName name="classT34" localSheetId="21">#REF!</definedName>
    <definedName name="classT34" localSheetId="22">#REF!</definedName>
    <definedName name="classT34" localSheetId="23">#REF!</definedName>
    <definedName name="classT34" localSheetId="24">#REF!</definedName>
    <definedName name="classT34" localSheetId="25">#REF!</definedName>
    <definedName name="classT34" localSheetId="26">#REF!</definedName>
    <definedName name="classT34" localSheetId="27">#REF!</definedName>
    <definedName name="classT34" localSheetId="29">#REF!</definedName>
    <definedName name="classT34" localSheetId="30">#REF!</definedName>
    <definedName name="classT34" localSheetId="31">#REF!</definedName>
    <definedName name="classT34" localSheetId="32">#REF!</definedName>
    <definedName name="classT34" localSheetId="33">#REF!</definedName>
    <definedName name="classT34" localSheetId="34">#REF!</definedName>
    <definedName name="classT34" localSheetId="3">#REF!</definedName>
    <definedName name="classT34">#REF!</definedName>
    <definedName name="classT35" localSheetId="20">#REF!</definedName>
    <definedName name="classT35" localSheetId="21">#REF!</definedName>
    <definedName name="classT35" localSheetId="22">#REF!</definedName>
    <definedName name="classT35" localSheetId="23">#REF!</definedName>
    <definedName name="classT35" localSheetId="24">#REF!</definedName>
    <definedName name="classT35" localSheetId="25">#REF!</definedName>
    <definedName name="classT35" localSheetId="26">#REF!</definedName>
    <definedName name="classT35" localSheetId="27">#REF!</definedName>
    <definedName name="classT35" localSheetId="29">#REF!</definedName>
    <definedName name="classT35" localSheetId="30">#REF!</definedName>
    <definedName name="classT35" localSheetId="31">#REF!</definedName>
    <definedName name="classT35" localSheetId="32">#REF!</definedName>
    <definedName name="classT35" localSheetId="33">#REF!</definedName>
    <definedName name="classT35" localSheetId="34">#REF!</definedName>
    <definedName name="classT35" localSheetId="3">#REF!</definedName>
    <definedName name="classT35">#REF!</definedName>
    <definedName name="classT36" localSheetId="20">#REF!</definedName>
    <definedName name="classT36" localSheetId="21">#REF!</definedName>
    <definedName name="classT36" localSheetId="22">#REF!</definedName>
    <definedName name="classT36" localSheetId="23">#REF!</definedName>
    <definedName name="classT36" localSheetId="24">#REF!</definedName>
    <definedName name="classT36" localSheetId="25">#REF!</definedName>
    <definedName name="classT36" localSheetId="26">#REF!</definedName>
    <definedName name="classT36" localSheetId="27">#REF!</definedName>
    <definedName name="classT36" localSheetId="29">#REF!</definedName>
    <definedName name="classT36" localSheetId="30">#REF!</definedName>
    <definedName name="classT36" localSheetId="31">#REF!</definedName>
    <definedName name="classT36" localSheetId="32">#REF!</definedName>
    <definedName name="classT36" localSheetId="33">#REF!</definedName>
    <definedName name="classT36" localSheetId="34">#REF!</definedName>
    <definedName name="classT36" localSheetId="3">#REF!</definedName>
    <definedName name="classT36">#REF!</definedName>
    <definedName name="classT37" localSheetId="20">#REF!</definedName>
    <definedName name="classT37" localSheetId="21">#REF!</definedName>
    <definedName name="classT37" localSheetId="22">#REF!</definedName>
    <definedName name="classT37" localSheetId="23">#REF!</definedName>
    <definedName name="classT37" localSheetId="24">#REF!</definedName>
    <definedName name="classT37" localSheetId="25">#REF!</definedName>
    <definedName name="classT37" localSheetId="26">#REF!</definedName>
    <definedName name="classT37" localSheetId="27">#REF!</definedName>
    <definedName name="classT37" localSheetId="29">#REF!</definedName>
    <definedName name="classT37" localSheetId="30">#REF!</definedName>
    <definedName name="classT37" localSheetId="31">#REF!</definedName>
    <definedName name="classT37" localSheetId="32">#REF!</definedName>
    <definedName name="classT37" localSheetId="33">#REF!</definedName>
    <definedName name="classT37" localSheetId="34">#REF!</definedName>
    <definedName name="classT37" localSheetId="3">#REF!</definedName>
    <definedName name="classT37">#REF!</definedName>
    <definedName name="classT38" localSheetId="20">#REF!</definedName>
    <definedName name="classT38" localSheetId="21">#REF!</definedName>
    <definedName name="classT38" localSheetId="22">#REF!</definedName>
    <definedName name="classT38" localSheetId="23">#REF!</definedName>
    <definedName name="classT38" localSheetId="24">#REF!</definedName>
    <definedName name="classT38" localSheetId="25">#REF!</definedName>
    <definedName name="classT38" localSheetId="26">#REF!</definedName>
    <definedName name="classT38" localSheetId="27">#REF!</definedName>
    <definedName name="classT38" localSheetId="29">#REF!</definedName>
    <definedName name="classT38" localSheetId="30">#REF!</definedName>
    <definedName name="classT38" localSheetId="31">#REF!</definedName>
    <definedName name="classT38" localSheetId="32">#REF!</definedName>
    <definedName name="classT38" localSheetId="33">#REF!</definedName>
    <definedName name="classT38" localSheetId="34">#REF!</definedName>
    <definedName name="classT38" localSheetId="3">#REF!</definedName>
    <definedName name="classT38">#REF!</definedName>
    <definedName name="classT39" localSheetId="20">#REF!</definedName>
    <definedName name="classT39" localSheetId="21">#REF!</definedName>
    <definedName name="classT39" localSheetId="22">#REF!</definedName>
    <definedName name="classT39" localSheetId="23">#REF!</definedName>
    <definedName name="classT39" localSheetId="24">#REF!</definedName>
    <definedName name="classT39" localSheetId="25">#REF!</definedName>
    <definedName name="classT39" localSheetId="26">#REF!</definedName>
    <definedName name="classT39" localSheetId="27">#REF!</definedName>
    <definedName name="classT39" localSheetId="29">#REF!</definedName>
    <definedName name="classT39" localSheetId="30">#REF!</definedName>
    <definedName name="classT39" localSheetId="31">#REF!</definedName>
    <definedName name="classT39" localSheetId="32">#REF!</definedName>
    <definedName name="classT39" localSheetId="33">#REF!</definedName>
    <definedName name="classT39" localSheetId="34">#REF!</definedName>
    <definedName name="classT39" localSheetId="3">#REF!</definedName>
    <definedName name="classT39">#REF!</definedName>
    <definedName name="classT40" localSheetId="20">#REF!</definedName>
    <definedName name="classT40" localSheetId="21">#REF!</definedName>
    <definedName name="classT40" localSheetId="22">#REF!</definedName>
    <definedName name="classT40" localSheetId="23">#REF!</definedName>
    <definedName name="classT40" localSheetId="24">#REF!</definedName>
    <definedName name="classT40" localSheetId="25">#REF!</definedName>
    <definedName name="classT40" localSheetId="26">#REF!</definedName>
    <definedName name="classT40" localSheetId="27">#REF!</definedName>
    <definedName name="classT40" localSheetId="29">#REF!</definedName>
    <definedName name="classT40" localSheetId="30">#REF!</definedName>
    <definedName name="classT40" localSheetId="31">#REF!</definedName>
    <definedName name="classT40" localSheetId="32">#REF!</definedName>
    <definedName name="classT40" localSheetId="33">#REF!</definedName>
    <definedName name="classT40" localSheetId="34">#REF!</definedName>
    <definedName name="classT40" localSheetId="3">#REF!</definedName>
    <definedName name="classT40">#REF!</definedName>
    <definedName name="classT41" localSheetId="20">#REF!</definedName>
    <definedName name="classT41" localSheetId="21">#REF!</definedName>
    <definedName name="classT41" localSheetId="22">#REF!</definedName>
    <definedName name="classT41" localSheetId="23">#REF!</definedName>
    <definedName name="classT41" localSheetId="24">#REF!</definedName>
    <definedName name="classT41" localSheetId="25">#REF!</definedName>
    <definedName name="classT41" localSheetId="26">#REF!</definedName>
    <definedName name="classT41" localSheetId="27">#REF!</definedName>
    <definedName name="classT41" localSheetId="29">#REF!</definedName>
    <definedName name="classT41" localSheetId="30">#REF!</definedName>
    <definedName name="classT41" localSheetId="31">#REF!</definedName>
    <definedName name="classT41" localSheetId="32">#REF!</definedName>
    <definedName name="classT41" localSheetId="33">#REF!</definedName>
    <definedName name="classT41" localSheetId="34">#REF!</definedName>
    <definedName name="classT41" localSheetId="3">#REF!</definedName>
    <definedName name="classT41">#REF!</definedName>
    <definedName name="classT42" localSheetId="20">#REF!</definedName>
    <definedName name="classT42" localSheetId="21">#REF!</definedName>
    <definedName name="classT42" localSheetId="22">#REF!</definedName>
    <definedName name="classT42" localSheetId="23">#REF!</definedName>
    <definedName name="classT42" localSheetId="24">#REF!</definedName>
    <definedName name="classT42" localSheetId="25">#REF!</definedName>
    <definedName name="classT42" localSheetId="26">#REF!</definedName>
    <definedName name="classT42" localSheetId="27">#REF!</definedName>
    <definedName name="classT42" localSheetId="29">#REF!</definedName>
    <definedName name="classT42" localSheetId="30">#REF!</definedName>
    <definedName name="classT42" localSheetId="31">#REF!</definedName>
    <definedName name="classT42" localSheetId="32">#REF!</definedName>
    <definedName name="classT42" localSheetId="33">#REF!</definedName>
    <definedName name="classT42" localSheetId="34">#REF!</definedName>
    <definedName name="classT42" localSheetId="3">#REF!</definedName>
    <definedName name="classT42">#REF!</definedName>
    <definedName name="classT43" localSheetId="20">#REF!</definedName>
    <definedName name="classT43" localSheetId="21">#REF!</definedName>
    <definedName name="classT43" localSheetId="22">#REF!</definedName>
    <definedName name="classT43" localSheetId="23">#REF!</definedName>
    <definedName name="classT43" localSheetId="24">#REF!</definedName>
    <definedName name="classT43" localSheetId="25">#REF!</definedName>
    <definedName name="classT43" localSheetId="26">#REF!</definedName>
    <definedName name="classT43" localSheetId="27">#REF!</definedName>
    <definedName name="classT43" localSheetId="29">#REF!</definedName>
    <definedName name="classT43" localSheetId="30">#REF!</definedName>
    <definedName name="classT43" localSheetId="31">#REF!</definedName>
    <definedName name="classT43" localSheetId="32">#REF!</definedName>
    <definedName name="classT43" localSheetId="33">#REF!</definedName>
    <definedName name="classT43" localSheetId="34">#REF!</definedName>
    <definedName name="classT43" localSheetId="3">#REF!</definedName>
    <definedName name="classT43">#REF!</definedName>
    <definedName name="classT44" localSheetId="20">#REF!</definedName>
    <definedName name="classT44" localSheetId="21">#REF!</definedName>
    <definedName name="classT44" localSheetId="22">#REF!</definedName>
    <definedName name="classT44" localSheetId="23">#REF!</definedName>
    <definedName name="classT44" localSheetId="24">#REF!</definedName>
    <definedName name="classT44" localSheetId="25">#REF!</definedName>
    <definedName name="classT44" localSheetId="26">#REF!</definedName>
    <definedName name="classT44" localSheetId="27">#REF!</definedName>
    <definedName name="classT44" localSheetId="29">#REF!</definedName>
    <definedName name="classT44" localSheetId="30">#REF!</definedName>
    <definedName name="classT44" localSheetId="31">#REF!</definedName>
    <definedName name="classT44" localSheetId="32">#REF!</definedName>
    <definedName name="classT44" localSheetId="33">#REF!</definedName>
    <definedName name="classT44" localSheetId="34">#REF!</definedName>
    <definedName name="classT44" localSheetId="3">#REF!</definedName>
    <definedName name="classT44">#REF!</definedName>
    <definedName name="classT45" localSheetId="20">#REF!</definedName>
    <definedName name="classT45" localSheetId="21">#REF!</definedName>
    <definedName name="classT45" localSheetId="22">#REF!</definedName>
    <definedName name="classT45" localSheetId="23">#REF!</definedName>
    <definedName name="classT45" localSheetId="24">#REF!</definedName>
    <definedName name="classT45" localSheetId="25">#REF!</definedName>
    <definedName name="classT45" localSheetId="26">#REF!</definedName>
    <definedName name="classT45" localSheetId="27">#REF!</definedName>
    <definedName name="classT45" localSheetId="29">#REF!</definedName>
    <definedName name="classT45" localSheetId="30">#REF!</definedName>
    <definedName name="classT45" localSheetId="31">#REF!</definedName>
    <definedName name="classT45" localSheetId="32">#REF!</definedName>
    <definedName name="classT45" localSheetId="33">#REF!</definedName>
    <definedName name="classT45" localSheetId="34">#REF!</definedName>
    <definedName name="classT45" localSheetId="3">#REF!</definedName>
    <definedName name="classT45">#REF!</definedName>
    <definedName name="classT46" localSheetId="20">#REF!</definedName>
    <definedName name="classT46" localSheetId="21">#REF!</definedName>
    <definedName name="classT46" localSheetId="22">#REF!</definedName>
    <definedName name="classT46" localSheetId="23">#REF!</definedName>
    <definedName name="classT46" localSheetId="24">#REF!</definedName>
    <definedName name="classT46" localSheetId="25">#REF!</definedName>
    <definedName name="classT46" localSheetId="26">#REF!</definedName>
    <definedName name="classT46" localSheetId="27">#REF!</definedName>
    <definedName name="classT46" localSheetId="29">#REF!</definedName>
    <definedName name="classT46" localSheetId="30">#REF!</definedName>
    <definedName name="classT46" localSheetId="31">#REF!</definedName>
    <definedName name="classT46" localSheetId="32">#REF!</definedName>
    <definedName name="classT46" localSheetId="33">#REF!</definedName>
    <definedName name="classT46" localSheetId="34">#REF!</definedName>
    <definedName name="classT46" localSheetId="3">#REF!</definedName>
    <definedName name="classT46">#REF!</definedName>
    <definedName name="classT47" localSheetId="20">#REF!</definedName>
    <definedName name="classT47" localSheetId="21">#REF!</definedName>
    <definedName name="classT47" localSheetId="22">#REF!</definedName>
    <definedName name="classT47" localSheetId="23">#REF!</definedName>
    <definedName name="classT47" localSheetId="24">#REF!</definedName>
    <definedName name="classT47" localSheetId="25">#REF!</definedName>
    <definedName name="classT47" localSheetId="26">#REF!</definedName>
    <definedName name="classT47" localSheetId="27">#REF!</definedName>
    <definedName name="classT47" localSheetId="29">#REF!</definedName>
    <definedName name="classT47" localSheetId="30">#REF!</definedName>
    <definedName name="classT47" localSheetId="31">#REF!</definedName>
    <definedName name="classT47" localSheetId="32">#REF!</definedName>
    <definedName name="classT47" localSheetId="33">#REF!</definedName>
    <definedName name="classT47" localSheetId="34">#REF!</definedName>
    <definedName name="classT47" localSheetId="3">#REF!</definedName>
    <definedName name="classT47">#REF!</definedName>
    <definedName name="classT48" localSheetId="20">#REF!</definedName>
    <definedName name="classT48" localSheetId="21">#REF!</definedName>
    <definedName name="classT48" localSheetId="22">#REF!</definedName>
    <definedName name="classT48" localSheetId="23">#REF!</definedName>
    <definedName name="classT48" localSheetId="24">#REF!</definedName>
    <definedName name="classT48" localSheetId="25">#REF!</definedName>
    <definedName name="classT48" localSheetId="26">#REF!</definedName>
    <definedName name="classT48" localSheetId="27">#REF!</definedName>
    <definedName name="classT48" localSheetId="29">#REF!</definedName>
    <definedName name="classT48" localSheetId="30">#REF!</definedName>
    <definedName name="classT48" localSheetId="31">#REF!</definedName>
    <definedName name="classT48" localSheetId="32">#REF!</definedName>
    <definedName name="classT48" localSheetId="33">#REF!</definedName>
    <definedName name="classT48" localSheetId="34">#REF!</definedName>
    <definedName name="classT48" localSheetId="3">#REF!</definedName>
    <definedName name="classT48">#REF!</definedName>
    <definedName name="classT49" localSheetId="20">#REF!</definedName>
    <definedName name="classT49" localSheetId="21">#REF!</definedName>
    <definedName name="classT49" localSheetId="22">#REF!</definedName>
    <definedName name="classT49" localSheetId="23">#REF!</definedName>
    <definedName name="classT49" localSheetId="24">#REF!</definedName>
    <definedName name="classT49" localSheetId="25">#REF!</definedName>
    <definedName name="classT49" localSheetId="26">#REF!</definedName>
    <definedName name="classT49" localSheetId="27">#REF!</definedName>
    <definedName name="classT49" localSheetId="29">#REF!</definedName>
    <definedName name="classT49" localSheetId="30">#REF!</definedName>
    <definedName name="classT49" localSheetId="31">#REF!</definedName>
    <definedName name="classT49" localSheetId="32">#REF!</definedName>
    <definedName name="classT49" localSheetId="33">#REF!</definedName>
    <definedName name="classT49" localSheetId="34">#REF!</definedName>
    <definedName name="classT49" localSheetId="3">#REF!</definedName>
    <definedName name="classT49">#REF!</definedName>
    <definedName name="classT50" localSheetId="20">#REF!</definedName>
    <definedName name="classT50" localSheetId="21">#REF!</definedName>
    <definedName name="classT50" localSheetId="22">#REF!</definedName>
    <definedName name="classT50" localSheetId="23">#REF!</definedName>
    <definedName name="classT50" localSheetId="24">#REF!</definedName>
    <definedName name="classT50" localSheetId="25">#REF!</definedName>
    <definedName name="classT50" localSheetId="26">#REF!</definedName>
    <definedName name="classT50" localSheetId="27">#REF!</definedName>
    <definedName name="classT50" localSheetId="29">#REF!</definedName>
    <definedName name="classT50" localSheetId="30">#REF!</definedName>
    <definedName name="classT50" localSheetId="31">#REF!</definedName>
    <definedName name="classT50" localSheetId="32">#REF!</definedName>
    <definedName name="classT50" localSheetId="33">#REF!</definedName>
    <definedName name="classT50" localSheetId="34">#REF!</definedName>
    <definedName name="classT50" localSheetId="3">#REF!</definedName>
    <definedName name="classT50">#REF!</definedName>
    <definedName name="classT51" localSheetId="20">#REF!</definedName>
    <definedName name="classT51" localSheetId="21">#REF!</definedName>
    <definedName name="classT51" localSheetId="22">#REF!</definedName>
    <definedName name="classT51" localSheetId="23">#REF!</definedName>
    <definedName name="classT51" localSheetId="24">#REF!</definedName>
    <definedName name="classT51" localSheetId="25">#REF!</definedName>
    <definedName name="classT51" localSheetId="26">#REF!</definedName>
    <definedName name="classT51" localSheetId="27">#REF!</definedName>
    <definedName name="classT51" localSheetId="29">#REF!</definedName>
    <definedName name="classT51" localSheetId="30">#REF!</definedName>
    <definedName name="classT51" localSheetId="31">#REF!</definedName>
    <definedName name="classT51" localSheetId="32">#REF!</definedName>
    <definedName name="classT51" localSheetId="33">#REF!</definedName>
    <definedName name="classT51" localSheetId="34">#REF!</definedName>
    <definedName name="classT51" localSheetId="3">#REF!</definedName>
    <definedName name="classT51">#REF!</definedName>
    <definedName name="classT52" localSheetId="20">#REF!</definedName>
    <definedName name="classT52" localSheetId="21">#REF!</definedName>
    <definedName name="classT52" localSheetId="22">#REF!</definedName>
    <definedName name="classT52" localSheetId="23">#REF!</definedName>
    <definedName name="classT52" localSheetId="24">#REF!</definedName>
    <definedName name="classT52" localSheetId="25">#REF!</definedName>
    <definedName name="classT52" localSheetId="26">#REF!</definedName>
    <definedName name="classT52" localSheetId="27">#REF!</definedName>
    <definedName name="classT52" localSheetId="29">#REF!</definedName>
    <definedName name="classT52" localSheetId="30">#REF!</definedName>
    <definedName name="classT52" localSheetId="31">#REF!</definedName>
    <definedName name="classT52" localSheetId="32">#REF!</definedName>
    <definedName name="classT52" localSheetId="33">#REF!</definedName>
    <definedName name="classT52" localSheetId="34">#REF!</definedName>
    <definedName name="classT52" localSheetId="3">#REF!</definedName>
    <definedName name="classT52">#REF!</definedName>
    <definedName name="classT53" localSheetId="20">#REF!</definedName>
    <definedName name="classT53" localSheetId="21">#REF!</definedName>
    <definedName name="classT53" localSheetId="22">#REF!</definedName>
    <definedName name="classT53" localSheetId="23">#REF!</definedName>
    <definedName name="classT53" localSheetId="24">#REF!</definedName>
    <definedName name="classT53" localSheetId="25">#REF!</definedName>
    <definedName name="classT53" localSheetId="26">#REF!</definedName>
    <definedName name="classT53" localSheetId="27">#REF!</definedName>
    <definedName name="classT53" localSheetId="29">#REF!</definedName>
    <definedName name="classT53" localSheetId="30">#REF!</definedName>
    <definedName name="classT53" localSheetId="31">#REF!</definedName>
    <definedName name="classT53" localSheetId="32">#REF!</definedName>
    <definedName name="classT53" localSheetId="33">#REF!</definedName>
    <definedName name="classT53" localSheetId="34">#REF!</definedName>
    <definedName name="classT53" localSheetId="3">#REF!</definedName>
    <definedName name="classT53">#REF!</definedName>
    <definedName name="classT54" localSheetId="20">#REF!</definedName>
    <definedName name="classT54" localSheetId="21">#REF!</definedName>
    <definedName name="classT54" localSheetId="22">#REF!</definedName>
    <definedName name="classT54" localSheetId="23">#REF!</definedName>
    <definedName name="classT54" localSheetId="24">#REF!</definedName>
    <definedName name="classT54" localSheetId="25">#REF!</definedName>
    <definedName name="classT54" localSheetId="26">#REF!</definedName>
    <definedName name="classT54" localSheetId="27">#REF!</definedName>
    <definedName name="classT54" localSheetId="29">#REF!</definedName>
    <definedName name="classT54" localSheetId="30">#REF!</definedName>
    <definedName name="classT54" localSheetId="31">#REF!</definedName>
    <definedName name="classT54" localSheetId="32">#REF!</definedName>
    <definedName name="classT54" localSheetId="33">#REF!</definedName>
    <definedName name="classT54" localSheetId="34">#REF!</definedName>
    <definedName name="classT54" localSheetId="3">#REF!</definedName>
    <definedName name="classT54">#REF!</definedName>
    <definedName name="classT55" localSheetId="20">#REF!</definedName>
    <definedName name="classT55" localSheetId="21">#REF!</definedName>
    <definedName name="classT55" localSheetId="22">#REF!</definedName>
    <definedName name="classT55" localSheetId="23">#REF!</definedName>
    <definedName name="classT55" localSheetId="24">#REF!</definedName>
    <definedName name="classT55" localSheetId="25">#REF!</definedName>
    <definedName name="classT55" localSheetId="26">#REF!</definedName>
    <definedName name="classT55" localSheetId="27">#REF!</definedName>
    <definedName name="classT55" localSheetId="29">#REF!</definedName>
    <definedName name="classT55" localSheetId="30">#REF!</definedName>
    <definedName name="classT55" localSheetId="31">#REF!</definedName>
    <definedName name="classT55" localSheetId="32">#REF!</definedName>
    <definedName name="classT55" localSheetId="33">#REF!</definedName>
    <definedName name="classT55" localSheetId="34">#REF!</definedName>
    <definedName name="classT55" localSheetId="3">#REF!</definedName>
    <definedName name="classT55">#REF!</definedName>
    <definedName name="classT56" localSheetId="20">#REF!</definedName>
    <definedName name="classT56" localSheetId="21">#REF!</definedName>
    <definedName name="classT56" localSheetId="22">#REF!</definedName>
    <definedName name="classT56" localSheetId="23">#REF!</definedName>
    <definedName name="classT56" localSheetId="24">#REF!</definedName>
    <definedName name="classT56" localSheetId="25">#REF!</definedName>
    <definedName name="classT56" localSheetId="26">#REF!</definedName>
    <definedName name="classT56" localSheetId="27">#REF!</definedName>
    <definedName name="classT56" localSheetId="29">#REF!</definedName>
    <definedName name="classT56" localSheetId="30">#REF!</definedName>
    <definedName name="classT56" localSheetId="31">#REF!</definedName>
    <definedName name="classT56" localSheetId="32">#REF!</definedName>
    <definedName name="classT56" localSheetId="33">#REF!</definedName>
    <definedName name="classT56" localSheetId="34">#REF!</definedName>
    <definedName name="classT56" localSheetId="3">#REF!</definedName>
    <definedName name="classT56">#REF!</definedName>
    <definedName name="classT57" localSheetId="20">#REF!</definedName>
    <definedName name="classT57" localSheetId="21">#REF!</definedName>
    <definedName name="classT57" localSheetId="22">#REF!</definedName>
    <definedName name="classT57" localSheetId="23">#REF!</definedName>
    <definedName name="classT57" localSheetId="24">#REF!</definedName>
    <definedName name="classT57" localSheetId="25">#REF!</definedName>
    <definedName name="classT57" localSheetId="26">#REF!</definedName>
    <definedName name="classT57" localSheetId="27">#REF!</definedName>
    <definedName name="classT57" localSheetId="29">#REF!</definedName>
    <definedName name="classT57" localSheetId="30">#REF!</definedName>
    <definedName name="classT57" localSheetId="31">#REF!</definedName>
    <definedName name="classT57" localSheetId="32">#REF!</definedName>
    <definedName name="classT57" localSheetId="33">#REF!</definedName>
    <definedName name="classT57" localSheetId="34">#REF!</definedName>
    <definedName name="classT57" localSheetId="3">#REF!</definedName>
    <definedName name="classT57">#REF!</definedName>
    <definedName name="classT58" localSheetId="20">#REF!</definedName>
    <definedName name="classT58" localSheetId="21">#REF!</definedName>
    <definedName name="classT58" localSheetId="22">#REF!</definedName>
    <definedName name="classT58" localSheetId="23">#REF!</definedName>
    <definedName name="classT58" localSheetId="24">#REF!</definedName>
    <definedName name="classT58" localSheetId="25">#REF!</definedName>
    <definedName name="classT58" localSheetId="26">#REF!</definedName>
    <definedName name="classT58" localSheetId="27">#REF!</definedName>
    <definedName name="classT58" localSheetId="29">#REF!</definedName>
    <definedName name="classT58" localSheetId="30">#REF!</definedName>
    <definedName name="classT58" localSheetId="31">#REF!</definedName>
    <definedName name="classT58" localSheetId="32">#REF!</definedName>
    <definedName name="classT58" localSheetId="33">#REF!</definedName>
    <definedName name="classT58" localSheetId="34">#REF!</definedName>
    <definedName name="classT58" localSheetId="3">#REF!</definedName>
    <definedName name="classT58">#REF!</definedName>
    <definedName name="classT59" localSheetId="20">#REF!</definedName>
    <definedName name="classT59" localSheetId="21">#REF!</definedName>
    <definedName name="classT59" localSheetId="22">#REF!</definedName>
    <definedName name="classT59" localSheetId="23">#REF!</definedName>
    <definedName name="classT59" localSheetId="24">#REF!</definedName>
    <definedName name="classT59" localSheetId="25">#REF!</definedName>
    <definedName name="classT59" localSheetId="26">#REF!</definedName>
    <definedName name="classT59" localSheetId="27">#REF!</definedName>
    <definedName name="classT59" localSheetId="29">#REF!</definedName>
    <definedName name="classT59" localSheetId="30">#REF!</definedName>
    <definedName name="classT59" localSheetId="31">#REF!</definedName>
    <definedName name="classT59" localSheetId="32">#REF!</definedName>
    <definedName name="classT59" localSheetId="33">#REF!</definedName>
    <definedName name="classT59" localSheetId="34">#REF!</definedName>
    <definedName name="classT59" localSheetId="3">#REF!</definedName>
    <definedName name="classT59">#REF!</definedName>
    <definedName name="classT60" localSheetId="20">#REF!</definedName>
    <definedName name="classT60" localSheetId="21">#REF!</definedName>
    <definedName name="classT60" localSheetId="22">#REF!</definedName>
    <definedName name="classT60" localSheetId="23">#REF!</definedName>
    <definedName name="classT60" localSheetId="24">#REF!</definedName>
    <definedName name="classT60" localSheetId="25">#REF!</definedName>
    <definedName name="classT60" localSheetId="26">#REF!</definedName>
    <definedName name="classT60" localSheetId="27">#REF!</definedName>
    <definedName name="classT60" localSheetId="29">#REF!</definedName>
    <definedName name="classT60" localSheetId="30">#REF!</definedName>
    <definedName name="classT60" localSheetId="31">#REF!</definedName>
    <definedName name="classT60" localSheetId="32">#REF!</definedName>
    <definedName name="classT60" localSheetId="33">#REF!</definedName>
    <definedName name="classT60" localSheetId="34">#REF!</definedName>
    <definedName name="classT60" localSheetId="3">#REF!</definedName>
    <definedName name="classT60">#REF!</definedName>
    <definedName name="classT61" localSheetId="20">#REF!</definedName>
    <definedName name="classT61" localSheetId="21">#REF!</definedName>
    <definedName name="classT61" localSheetId="22">#REF!</definedName>
    <definedName name="classT61" localSheetId="23">#REF!</definedName>
    <definedName name="classT61" localSheetId="24">#REF!</definedName>
    <definedName name="classT61" localSheetId="25">#REF!</definedName>
    <definedName name="classT61" localSheetId="26">#REF!</definedName>
    <definedName name="classT61" localSheetId="27">#REF!</definedName>
    <definedName name="classT61" localSheetId="29">#REF!</definedName>
    <definedName name="classT61" localSheetId="30">#REF!</definedName>
    <definedName name="classT61" localSheetId="31">#REF!</definedName>
    <definedName name="classT61" localSheetId="32">#REF!</definedName>
    <definedName name="classT61" localSheetId="33">#REF!</definedName>
    <definedName name="classT61" localSheetId="34">#REF!</definedName>
    <definedName name="classT61" localSheetId="3">#REF!</definedName>
    <definedName name="classT61">#REF!</definedName>
    <definedName name="classT62" localSheetId="20">#REF!</definedName>
    <definedName name="classT62" localSheetId="21">#REF!</definedName>
    <definedName name="classT62" localSheetId="22">#REF!</definedName>
    <definedName name="classT62" localSheetId="23">#REF!</definedName>
    <definedName name="classT62" localSheetId="24">#REF!</definedName>
    <definedName name="classT62" localSheetId="25">#REF!</definedName>
    <definedName name="classT62" localSheetId="26">#REF!</definedName>
    <definedName name="classT62" localSheetId="27">#REF!</definedName>
    <definedName name="classT62" localSheetId="29">#REF!</definedName>
    <definedName name="classT62" localSheetId="30">#REF!</definedName>
    <definedName name="classT62" localSheetId="31">#REF!</definedName>
    <definedName name="classT62" localSheetId="32">#REF!</definedName>
    <definedName name="classT62" localSheetId="33">#REF!</definedName>
    <definedName name="classT62" localSheetId="34">#REF!</definedName>
    <definedName name="classT62" localSheetId="3">#REF!</definedName>
    <definedName name="classT62">#REF!</definedName>
    <definedName name="classT63" localSheetId="20">#REF!</definedName>
    <definedName name="classT63" localSheetId="21">#REF!</definedName>
    <definedName name="classT63" localSheetId="22">#REF!</definedName>
    <definedName name="classT63" localSheetId="23">#REF!</definedName>
    <definedName name="classT63" localSheetId="24">#REF!</definedName>
    <definedName name="classT63" localSheetId="25">#REF!</definedName>
    <definedName name="classT63" localSheetId="26">#REF!</definedName>
    <definedName name="classT63" localSheetId="27">#REF!</definedName>
    <definedName name="classT63" localSheetId="29">#REF!</definedName>
    <definedName name="classT63" localSheetId="30">#REF!</definedName>
    <definedName name="classT63" localSheetId="31">#REF!</definedName>
    <definedName name="classT63" localSheetId="32">#REF!</definedName>
    <definedName name="classT63" localSheetId="33">#REF!</definedName>
    <definedName name="classT63" localSheetId="34">#REF!</definedName>
    <definedName name="classT63" localSheetId="3">#REF!</definedName>
    <definedName name="classT63">#REF!</definedName>
    <definedName name="classT64" localSheetId="20">#REF!</definedName>
    <definedName name="classT64" localSheetId="21">#REF!</definedName>
    <definedName name="classT64" localSheetId="22">#REF!</definedName>
    <definedName name="classT64" localSheetId="23">#REF!</definedName>
    <definedName name="classT64" localSheetId="24">#REF!</definedName>
    <definedName name="classT64" localSheetId="25">#REF!</definedName>
    <definedName name="classT64" localSheetId="26">#REF!</definedName>
    <definedName name="classT64" localSheetId="27">#REF!</definedName>
    <definedName name="classT64" localSheetId="29">#REF!</definedName>
    <definedName name="classT64" localSheetId="30">#REF!</definedName>
    <definedName name="classT64" localSheetId="31">#REF!</definedName>
    <definedName name="classT64" localSheetId="32">#REF!</definedName>
    <definedName name="classT64" localSheetId="33">#REF!</definedName>
    <definedName name="classT64" localSheetId="34">#REF!</definedName>
    <definedName name="classT64" localSheetId="3">#REF!</definedName>
    <definedName name="classT64">#REF!</definedName>
    <definedName name="classT65" localSheetId="20">#REF!</definedName>
    <definedName name="classT65" localSheetId="21">#REF!</definedName>
    <definedName name="classT65" localSheetId="22">#REF!</definedName>
    <definedName name="classT65" localSheetId="23">#REF!</definedName>
    <definedName name="classT65" localSheetId="24">#REF!</definedName>
    <definedName name="classT65" localSheetId="25">#REF!</definedName>
    <definedName name="classT65" localSheetId="26">#REF!</definedName>
    <definedName name="classT65" localSheetId="27">#REF!</definedName>
    <definedName name="classT65" localSheetId="29">#REF!</definedName>
    <definedName name="classT65" localSheetId="30">#REF!</definedName>
    <definedName name="classT65" localSheetId="31">#REF!</definedName>
    <definedName name="classT65" localSheetId="32">#REF!</definedName>
    <definedName name="classT65" localSheetId="33">#REF!</definedName>
    <definedName name="classT65" localSheetId="34">#REF!</definedName>
    <definedName name="classT65" localSheetId="3">#REF!</definedName>
    <definedName name="classT65">#REF!</definedName>
    <definedName name="classT66" localSheetId="20">#REF!</definedName>
    <definedName name="classT66" localSheetId="21">#REF!</definedName>
    <definedName name="classT66" localSheetId="22">#REF!</definedName>
    <definedName name="classT66" localSheetId="23">#REF!</definedName>
    <definedName name="classT66" localSheetId="24">#REF!</definedName>
    <definedName name="classT66" localSheetId="25">#REF!</definedName>
    <definedName name="classT66" localSheetId="26">#REF!</definedName>
    <definedName name="classT66" localSheetId="27">#REF!</definedName>
    <definedName name="classT66" localSheetId="29">#REF!</definedName>
    <definedName name="classT66" localSheetId="30">#REF!</definedName>
    <definedName name="classT66" localSheetId="31">#REF!</definedName>
    <definedName name="classT66" localSheetId="32">#REF!</definedName>
    <definedName name="classT66" localSheetId="33">#REF!</definedName>
    <definedName name="classT66" localSheetId="34">#REF!</definedName>
    <definedName name="classT66" localSheetId="3">#REF!</definedName>
    <definedName name="classT66">#REF!</definedName>
    <definedName name="classT67" localSheetId="20">#REF!</definedName>
    <definedName name="classT67" localSheetId="21">#REF!</definedName>
    <definedName name="classT67" localSheetId="22">#REF!</definedName>
    <definedName name="classT67" localSheetId="23">#REF!</definedName>
    <definedName name="classT67" localSheetId="24">#REF!</definedName>
    <definedName name="classT67" localSheetId="25">#REF!</definedName>
    <definedName name="classT67" localSheetId="26">#REF!</definedName>
    <definedName name="classT67" localSheetId="27">#REF!</definedName>
    <definedName name="classT67" localSheetId="29">#REF!</definedName>
    <definedName name="classT67" localSheetId="30">#REF!</definedName>
    <definedName name="classT67" localSheetId="31">#REF!</definedName>
    <definedName name="classT67" localSheetId="32">#REF!</definedName>
    <definedName name="classT67" localSheetId="33">#REF!</definedName>
    <definedName name="classT67" localSheetId="34">#REF!</definedName>
    <definedName name="classT67" localSheetId="3">#REF!</definedName>
    <definedName name="classT67">#REF!</definedName>
    <definedName name="classT68" localSheetId="20">#REF!</definedName>
    <definedName name="classT68" localSheetId="21">#REF!</definedName>
    <definedName name="classT68" localSheetId="22">#REF!</definedName>
    <definedName name="classT68" localSheetId="23">#REF!</definedName>
    <definedName name="classT68" localSheetId="24">#REF!</definedName>
    <definedName name="classT68" localSheetId="25">#REF!</definedName>
    <definedName name="classT68" localSheetId="26">#REF!</definedName>
    <definedName name="classT68" localSheetId="27">#REF!</definedName>
    <definedName name="classT68" localSheetId="29">#REF!</definedName>
    <definedName name="classT68" localSheetId="30">#REF!</definedName>
    <definedName name="classT68" localSheetId="31">#REF!</definedName>
    <definedName name="classT68" localSheetId="32">#REF!</definedName>
    <definedName name="classT68" localSheetId="33">#REF!</definedName>
    <definedName name="classT68" localSheetId="34">#REF!</definedName>
    <definedName name="classT68" localSheetId="3">#REF!</definedName>
    <definedName name="classT68">#REF!</definedName>
    <definedName name="classT69" localSheetId="20">#REF!</definedName>
    <definedName name="classT69" localSheetId="21">#REF!</definedName>
    <definedName name="classT69" localSheetId="22">#REF!</definedName>
    <definedName name="classT69" localSheetId="23">#REF!</definedName>
    <definedName name="classT69" localSheetId="24">#REF!</definedName>
    <definedName name="classT69" localSheetId="25">#REF!</definedName>
    <definedName name="classT69" localSheetId="26">#REF!</definedName>
    <definedName name="classT69" localSheetId="27">#REF!</definedName>
    <definedName name="classT69" localSheetId="29">#REF!</definedName>
    <definedName name="classT69" localSheetId="30">#REF!</definedName>
    <definedName name="classT69" localSheetId="31">#REF!</definedName>
    <definedName name="classT69" localSheetId="32">#REF!</definedName>
    <definedName name="classT69" localSheetId="33">#REF!</definedName>
    <definedName name="classT69" localSheetId="34">#REF!</definedName>
    <definedName name="classT69" localSheetId="3">#REF!</definedName>
    <definedName name="classT69">#REF!</definedName>
    <definedName name="classT70" localSheetId="20">#REF!</definedName>
    <definedName name="classT70" localSheetId="21">#REF!</definedName>
    <definedName name="classT70" localSheetId="22">#REF!</definedName>
    <definedName name="classT70" localSheetId="23">#REF!</definedName>
    <definedName name="classT70" localSheetId="24">#REF!</definedName>
    <definedName name="classT70" localSheetId="25">#REF!</definedName>
    <definedName name="classT70" localSheetId="26">#REF!</definedName>
    <definedName name="classT70" localSheetId="27">#REF!</definedName>
    <definedName name="classT70" localSheetId="29">#REF!</definedName>
    <definedName name="classT70" localSheetId="30">#REF!</definedName>
    <definedName name="classT70" localSheetId="31">#REF!</definedName>
    <definedName name="classT70" localSheetId="32">#REF!</definedName>
    <definedName name="classT70" localSheetId="33">#REF!</definedName>
    <definedName name="classT70" localSheetId="34">#REF!</definedName>
    <definedName name="classT70" localSheetId="3">#REF!</definedName>
    <definedName name="classT70">#REF!</definedName>
    <definedName name="classT71" localSheetId="20">#REF!</definedName>
    <definedName name="classT71" localSheetId="21">#REF!</definedName>
    <definedName name="classT71" localSheetId="22">#REF!</definedName>
    <definedName name="classT71" localSheetId="23">#REF!</definedName>
    <definedName name="classT71" localSheetId="24">#REF!</definedName>
    <definedName name="classT71" localSheetId="25">#REF!</definedName>
    <definedName name="classT71" localSheetId="26">#REF!</definedName>
    <definedName name="classT71" localSheetId="27">#REF!</definedName>
    <definedName name="classT71" localSheetId="29">#REF!</definedName>
    <definedName name="classT71" localSheetId="30">#REF!</definedName>
    <definedName name="classT71" localSheetId="31">#REF!</definedName>
    <definedName name="classT71" localSheetId="32">#REF!</definedName>
    <definedName name="classT71" localSheetId="33">#REF!</definedName>
    <definedName name="classT71" localSheetId="34">#REF!</definedName>
    <definedName name="classT71" localSheetId="3">#REF!</definedName>
    <definedName name="classT71">#REF!</definedName>
    <definedName name="classT72" localSheetId="20">#REF!</definedName>
    <definedName name="classT72" localSheetId="21">#REF!</definedName>
    <definedName name="classT72" localSheetId="22">#REF!</definedName>
    <definedName name="classT72" localSheetId="23">#REF!</definedName>
    <definedName name="classT72" localSheetId="24">#REF!</definedName>
    <definedName name="classT72" localSheetId="25">#REF!</definedName>
    <definedName name="classT72" localSheetId="26">#REF!</definedName>
    <definedName name="classT72" localSheetId="27">#REF!</definedName>
    <definedName name="classT72" localSheetId="29">#REF!</definedName>
    <definedName name="classT72" localSheetId="30">#REF!</definedName>
    <definedName name="classT72" localSheetId="31">#REF!</definedName>
    <definedName name="classT72" localSheetId="32">#REF!</definedName>
    <definedName name="classT72" localSheetId="33">#REF!</definedName>
    <definedName name="classT72" localSheetId="34">#REF!</definedName>
    <definedName name="classT72" localSheetId="3">#REF!</definedName>
    <definedName name="classT72">#REF!</definedName>
    <definedName name="classT73" localSheetId="20">#REF!</definedName>
    <definedName name="classT73" localSheetId="21">#REF!</definedName>
    <definedName name="classT73" localSheetId="22">#REF!</definedName>
    <definedName name="classT73" localSheetId="23">#REF!</definedName>
    <definedName name="classT73" localSheetId="24">#REF!</definedName>
    <definedName name="classT73" localSheetId="25">#REF!</definedName>
    <definedName name="classT73" localSheetId="26">#REF!</definedName>
    <definedName name="classT73" localSheetId="27">#REF!</definedName>
    <definedName name="classT73" localSheetId="29">#REF!</definedName>
    <definedName name="classT73" localSheetId="30">#REF!</definedName>
    <definedName name="classT73" localSheetId="31">#REF!</definedName>
    <definedName name="classT73" localSheetId="32">#REF!</definedName>
    <definedName name="classT73" localSheetId="33">#REF!</definedName>
    <definedName name="classT73" localSheetId="34">#REF!</definedName>
    <definedName name="classT73" localSheetId="3">#REF!</definedName>
    <definedName name="classT73">#REF!</definedName>
    <definedName name="classT74" localSheetId="20">#REF!</definedName>
    <definedName name="classT74" localSheetId="21">#REF!</definedName>
    <definedName name="classT74" localSheetId="22">#REF!</definedName>
    <definedName name="classT74" localSheetId="23">#REF!</definedName>
    <definedName name="classT74" localSheetId="24">#REF!</definedName>
    <definedName name="classT74" localSheetId="25">#REF!</definedName>
    <definedName name="classT74" localSheetId="26">#REF!</definedName>
    <definedName name="classT74" localSheetId="27">#REF!</definedName>
    <definedName name="classT74" localSheetId="29">#REF!</definedName>
    <definedName name="classT74" localSheetId="30">#REF!</definedName>
    <definedName name="classT74" localSheetId="31">#REF!</definedName>
    <definedName name="classT74" localSheetId="32">#REF!</definedName>
    <definedName name="classT74" localSheetId="33">#REF!</definedName>
    <definedName name="classT74" localSheetId="34">#REF!</definedName>
    <definedName name="classT74" localSheetId="3">#REF!</definedName>
    <definedName name="classT74">#REF!</definedName>
    <definedName name="classT75">[1]T75!$C$5:$G$12</definedName>
    <definedName name="classT76">[2]T76!$C$5:$G$12</definedName>
    <definedName name="classT77">[3]T77!$C$5:$G$12</definedName>
    <definedName name="classT78">[4]T78!$C$5:$G$12</definedName>
    <definedName name="classT79">[5]T79!$C$5:$G$12</definedName>
    <definedName name="classT80">[6]T80!$C$5:$G$12</definedName>
    <definedName name="club_list">[7]Tables!$A$28:$A$32</definedName>
    <definedName name="Clubs" localSheetId="20">#REF!</definedName>
    <definedName name="Clubs" localSheetId="21">#REF!</definedName>
    <definedName name="Clubs" localSheetId="22">#REF!</definedName>
    <definedName name="Clubs" localSheetId="23">#REF!</definedName>
    <definedName name="Clubs" localSheetId="24">#REF!</definedName>
    <definedName name="Clubs" localSheetId="25">#REF!</definedName>
    <definedName name="Clubs" localSheetId="26">#REF!</definedName>
    <definedName name="Clubs" localSheetId="27">#REF!</definedName>
    <definedName name="Clubs" localSheetId="29">#REF!</definedName>
    <definedName name="Clubs" localSheetId="30">#REF!</definedName>
    <definedName name="Clubs" localSheetId="31">#REF!</definedName>
    <definedName name="Clubs" localSheetId="32">#REF!</definedName>
    <definedName name="Clubs" localSheetId="33">#REF!</definedName>
    <definedName name="Clubs" localSheetId="34">#REF!</definedName>
    <definedName name="Clubs" localSheetId="3">#REF!</definedName>
    <definedName name="Clubs">#REF!</definedName>
    <definedName name="data" localSheetId="20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27">#REF!</definedName>
    <definedName name="data" localSheetId="29">#REF!</definedName>
    <definedName name="data" localSheetId="30">#REF!</definedName>
    <definedName name="data" localSheetId="31">#REF!</definedName>
    <definedName name="data" localSheetId="32">#REF!</definedName>
    <definedName name="data" localSheetId="33">#REF!</definedName>
    <definedName name="data" localSheetId="34">#REF!</definedName>
    <definedName name="data" localSheetId="3">#REF!</definedName>
    <definedName name="data">#REF!</definedName>
    <definedName name="field" localSheetId="20">#REF!</definedName>
    <definedName name="field" localSheetId="21">#REF!</definedName>
    <definedName name="field" localSheetId="22">#REF!</definedName>
    <definedName name="field" localSheetId="23">#REF!</definedName>
    <definedName name="field" localSheetId="24">#REF!</definedName>
    <definedName name="field" localSheetId="25">#REF!</definedName>
    <definedName name="field" localSheetId="26">#REF!</definedName>
    <definedName name="field" localSheetId="27">#REF!</definedName>
    <definedName name="field" localSheetId="29">#REF!</definedName>
    <definedName name="field" localSheetId="30">#REF!</definedName>
    <definedName name="field" localSheetId="31">#REF!</definedName>
    <definedName name="field" localSheetId="32">#REF!</definedName>
    <definedName name="field" localSheetId="33">#REF!</definedName>
    <definedName name="field" localSheetId="34">#REF!</definedName>
    <definedName name="field" localSheetId="3">#REF!</definedName>
    <definedName name="field">#REF!</definedName>
    <definedName name="_xlnm.Print_Area" localSheetId="0">'Numbered Athletes'!$A$1:$E$86</definedName>
    <definedName name="_xlnm.Print_Area" localSheetId="2">Results!$A$1:$F$1019</definedName>
    <definedName name="_xlnm.Print_Area" localSheetId="3">T04B!$A$1:$H$51</definedName>
    <definedName name="_xlnm.Print_Area" localSheetId="1">Timetable!$A$1:$F$1392</definedName>
    <definedName name="_xlnm.Print_Area" localSheetId="5">'Track 8 Blank'!$A$1:$G$26</definedName>
    <definedName name="Region" localSheetId="20">#REF!</definedName>
    <definedName name="Region" localSheetId="21">#REF!</definedName>
    <definedName name="Region" localSheetId="22">#REF!</definedName>
    <definedName name="Region" localSheetId="23">#REF!</definedName>
    <definedName name="Region" localSheetId="24">#REF!</definedName>
    <definedName name="Region" localSheetId="25">#REF!</definedName>
    <definedName name="Region" localSheetId="26">#REF!</definedName>
    <definedName name="Region" localSheetId="27">#REF!</definedName>
    <definedName name="Region" localSheetId="29">#REF!</definedName>
    <definedName name="Region" localSheetId="30">#REF!</definedName>
    <definedName name="Region" localSheetId="31">#REF!</definedName>
    <definedName name="Region" localSheetId="32">#REF!</definedName>
    <definedName name="Region" localSheetId="33">#REF!</definedName>
    <definedName name="Region" localSheetId="34">#REF!</definedName>
    <definedName name="Region" localSheetId="3">#REF!</definedName>
    <definedName name="Region">#REF!</definedName>
    <definedName name="Timetablefield">Timetable!$A$81:$E$107</definedName>
    <definedName name="timetabletrack">Timetable!$A$5:$E$77</definedName>
    <definedName name="track" localSheetId="20">#REF!</definedName>
    <definedName name="track" localSheetId="21">#REF!</definedName>
    <definedName name="track" localSheetId="22">#REF!</definedName>
    <definedName name="track" localSheetId="23">#REF!</definedName>
    <definedName name="track" localSheetId="24">#REF!</definedName>
    <definedName name="track" localSheetId="25">#REF!</definedName>
    <definedName name="track" localSheetId="26">#REF!</definedName>
    <definedName name="track" localSheetId="27">#REF!</definedName>
    <definedName name="track" localSheetId="29">#REF!</definedName>
    <definedName name="track" localSheetId="30">#REF!</definedName>
    <definedName name="track" localSheetId="31">#REF!</definedName>
    <definedName name="track" localSheetId="32">#REF!</definedName>
    <definedName name="track" localSheetId="33">#REF!</definedName>
    <definedName name="track" localSheetId="34">#REF!</definedName>
    <definedName name="track" localSheetId="3">#REF!</definedName>
    <definedName name="track">#REF!</definedName>
  </definedNames>
  <calcPr calcId="152511"/>
</workbook>
</file>

<file path=xl/calcChain.xml><?xml version="1.0" encoding="utf-8"?>
<calcChain xmlns="http://schemas.openxmlformats.org/spreadsheetml/2006/main">
  <c r="E162" i="88" l="1"/>
  <c r="D162" i="88"/>
  <c r="C162" i="88"/>
  <c r="E161" i="88"/>
  <c r="D161" i="88"/>
  <c r="C161" i="88"/>
  <c r="E160" i="88"/>
  <c r="D160" i="88"/>
  <c r="C160" i="88"/>
  <c r="E159" i="88"/>
  <c r="D159" i="88"/>
  <c r="C159" i="88"/>
  <c r="E158" i="88"/>
  <c r="D158" i="88"/>
  <c r="C158" i="88"/>
  <c r="C854" i="88" l="1"/>
  <c r="C785" i="88" l="1"/>
  <c r="D785" i="88"/>
  <c r="E785" i="88"/>
  <c r="C786" i="88"/>
  <c r="D786" i="88"/>
  <c r="E786" i="88"/>
  <c r="C787" i="88"/>
  <c r="D787" i="88"/>
  <c r="E787" i="88"/>
  <c r="C788" i="88"/>
  <c r="D788" i="88"/>
  <c r="E788" i="88"/>
  <c r="C789" i="88"/>
  <c r="D789" i="88"/>
  <c r="E789" i="88"/>
  <c r="C790" i="88"/>
  <c r="D790" i="88"/>
  <c r="E790" i="88"/>
  <c r="C791" i="88"/>
  <c r="D791" i="88"/>
  <c r="E791" i="88"/>
  <c r="C792" i="88"/>
  <c r="D792" i="88"/>
  <c r="E792" i="88"/>
  <c r="E784" i="88"/>
  <c r="D784" i="88"/>
  <c r="C784" i="88"/>
  <c r="C862" i="88"/>
  <c r="D862" i="88"/>
  <c r="E862" i="88"/>
  <c r="C863" i="88"/>
  <c r="D863" i="88"/>
  <c r="E863" i="88"/>
  <c r="C864" i="88"/>
  <c r="D864" i="88"/>
  <c r="E864" i="88"/>
  <c r="C865" i="88"/>
  <c r="D865" i="88"/>
  <c r="E865" i="88"/>
  <c r="C822" i="88" l="1"/>
  <c r="D822" i="88"/>
  <c r="E822" i="88"/>
  <c r="C817" i="88"/>
  <c r="D817" i="88"/>
  <c r="E817" i="88"/>
  <c r="C818" i="88"/>
  <c r="D818" i="88"/>
  <c r="E818" i="88"/>
  <c r="C819" i="88"/>
  <c r="D819" i="88"/>
  <c r="E819" i="88"/>
  <c r="C820" i="88"/>
  <c r="D820" i="88"/>
  <c r="E820" i="88"/>
  <c r="C821" i="88"/>
  <c r="D821" i="88"/>
  <c r="E821" i="88"/>
  <c r="C814" i="88"/>
  <c r="D814" i="88"/>
  <c r="E814" i="88"/>
  <c r="C815" i="88"/>
  <c r="D815" i="88"/>
  <c r="E815" i="88"/>
  <c r="C816" i="88"/>
  <c r="D816" i="88"/>
  <c r="E816" i="88"/>
  <c r="E813" i="88"/>
  <c r="D813" i="88"/>
  <c r="C813" i="88"/>
  <c r="C775" i="88"/>
  <c r="D775" i="88"/>
  <c r="E775" i="88"/>
  <c r="C15" i="88"/>
  <c r="D15" i="88"/>
  <c r="E15" i="88"/>
  <c r="C16" i="88"/>
  <c r="D16" i="88"/>
  <c r="E16" i="88"/>
  <c r="C17" i="88"/>
  <c r="D17" i="88"/>
  <c r="E17" i="88"/>
  <c r="C14" i="88"/>
  <c r="D14" i="88"/>
  <c r="E14" i="88"/>
  <c r="E284" i="88" l="1"/>
  <c r="D284" i="88"/>
  <c r="C284" i="88"/>
  <c r="E283" i="88"/>
  <c r="D283" i="88"/>
  <c r="C283" i="88"/>
  <c r="E282" i="88"/>
  <c r="D282" i="88"/>
  <c r="C282" i="88"/>
  <c r="E281" i="88"/>
  <c r="D281" i="88"/>
  <c r="C281" i="88"/>
  <c r="E280" i="88"/>
  <c r="D280" i="88"/>
  <c r="C280" i="88"/>
  <c r="E279" i="88"/>
  <c r="D279" i="88"/>
  <c r="C279" i="88"/>
  <c r="E278" i="88"/>
  <c r="D278" i="88"/>
  <c r="C278" i="88"/>
  <c r="E277" i="88"/>
  <c r="D277" i="88"/>
  <c r="C277" i="88"/>
  <c r="E273" i="88" l="1"/>
  <c r="D273" i="88"/>
  <c r="C273" i="88"/>
  <c r="E272" i="88"/>
  <c r="D272" i="88"/>
  <c r="C272" i="88"/>
  <c r="E271" i="88"/>
  <c r="D271" i="88"/>
  <c r="C271" i="88"/>
  <c r="E270" i="88"/>
  <c r="D270" i="88"/>
  <c r="C270" i="88"/>
  <c r="B1366" i="68"/>
  <c r="B1365" i="68"/>
  <c r="B1364" i="68"/>
  <c r="B1363" i="68"/>
  <c r="B1361" i="68"/>
  <c r="B1360" i="68"/>
  <c r="B1359" i="68"/>
  <c r="B1358" i="68"/>
  <c r="B1357" i="68"/>
  <c r="B1356" i="68"/>
  <c r="B1355" i="68"/>
  <c r="B1354" i="68"/>
  <c r="B1353" i="68"/>
  <c r="B1352" i="68"/>
  <c r="B1351" i="68"/>
  <c r="B1350" i="68"/>
  <c r="B1349" i="68"/>
  <c r="B1347" i="68"/>
  <c r="B1346" i="68"/>
  <c r="B1345" i="68"/>
  <c r="B1344" i="68"/>
  <c r="B1343" i="68"/>
  <c r="B1342" i="68"/>
  <c r="B1341" i="68"/>
  <c r="B1340" i="68"/>
  <c r="B1339" i="68"/>
  <c r="C1338" i="68"/>
  <c r="B1337" i="68"/>
  <c r="B1336" i="68"/>
  <c r="B1335" i="68"/>
  <c r="B1334" i="68"/>
  <c r="B1333" i="68"/>
  <c r="B1332" i="68"/>
  <c r="B1331" i="68"/>
  <c r="B1330" i="68"/>
  <c r="B1329" i="68"/>
  <c r="B1328" i="68"/>
  <c r="B1327" i="68"/>
  <c r="B1326" i="68"/>
  <c r="B1323" i="68"/>
  <c r="B1322" i="68"/>
  <c r="B1321" i="68"/>
  <c r="B1320" i="68"/>
  <c r="D1320" i="68" s="1"/>
  <c r="B1319" i="68"/>
  <c r="B1318" i="68"/>
  <c r="D1318" i="68" s="1"/>
  <c r="B1317" i="68"/>
  <c r="B1316" i="68"/>
  <c r="B1315" i="68"/>
  <c r="B1314" i="68"/>
  <c r="B1311" i="68"/>
  <c r="B1310" i="68"/>
  <c r="B1309" i="68"/>
  <c r="B1308" i="68"/>
  <c r="B1307" i="68"/>
  <c r="B1306" i="68"/>
  <c r="B1305" i="68"/>
  <c r="B1304" i="68"/>
  <c r="C1304" i="68" s="1"/>
  <c r="B1303" i="68"/>
  <c r="B1302" i="68"/>
  <c r="B1301" i="68"/>
  <c r="E1299" i="68"/>
  <c r="D1299" i="68"/>
  <c r="C1299" i="68"/>
  <c r="B1298" i="68"/>
  <c r="B1297" i="68"/>
  <c r="B1296" i="68"/>
  <c r="B1295" i="68"/>
  <c r="B1294" i="68"/>
  <c r="B1293" i="68"/>
  <c r="B1292" i="68"/>
  <c r="B1291" i="68"/>
  <c r="B1290" i="68"/>
  <c r="B1289" i="68"/>
  <c r="B1286" i="68"/>
  <c r="E1286" i="68" s="1"/>
  <c r="B1285" i="68"/>
  <c r="E1285" i="68" s="1"/>
  <c r="B1284" i="68"/>
  <c r="E1284" i="68" s="1"/>
  <c r="B1283" i="68"/>
  <c r="E1283" i="68" s="1"/>
  <c r="B1282" i="68"/>
  <c r="E1282" i="68" s="1"/>
  <c r="B1281" i="68"/>
  <c r="E1281" i="68" s="1"/>
  <c r="B1280" i="68"/>
  <c r="E1280" i="68" s="1"/>
  <c r="B1279" i="68"/>
  <c r="E1279" i="68" s="1"/>
  <c r="B1278" i="68"/>
  <c r="E1278" i="68" s="1"/>
  <c r="B1277" i="68"/>
  <c r="E1277" i="68" s="1"/>
  <c r="B1276" i="68"/>
  <c r="E1276" i="68" s="1"/>
  <c r="B1275" i="68"/>
  <c r="E1275" i="68" s="1"/>
  <c r="B1274" i="68"/>
  <c r="E1274" i="68" s="1"/>
  <c r="B1273" i="68"/>
  <c r="E1273" i="68" s="1"/>
  <c r="B1272" i="68"/>
  <c r="E1272" i="68" s="1"/>
  <c r="B1271" i="68"/>
  <c r="E1271" i="68" s="1"/>
  <c r="B1270" i="68"/>
  <c r="E1270" i="68" s="1"/>
  <c r="B1267" i="68"/>
  <c r="D1267" i="68" s="1"/>
  <c r="B1266" i="68"/>
  <c r="B1265" i="68"/>
  <c r="B1264" i="68"/>
  <c r="B1263" i="68"/>
  <c r="B1262" i="68"/>
  <c r="B1261" i="68"/>
  <c r="C1261" i="68" s="1"/>
  <c r="B1260" i="68"/>
  <c r="B1259" i="68"/>
  <c r="B1258" i="68"/>
  <c r="E1256" i="68"/>
  <c r="D1256" i="68"/>
  <c r="C1256" i="68"/>
  <c r="B1255" i="68"/>
  <c r="C1255" i="68" s="1"/>
  <c r="B1254" i="68"/>
  <c r="C1254" i="68" s="1"/>
  <c r="B1253" i="68"/>
  <c r="C1253" i="68" s="1"/>
  <c r="B1252" i="68"/>
  <c r="C1252" i="68" s="1"/>
  <c r="B1251" i="68"/>
  <c r="C1251" i="68" s="1"/>
  <c r="B1250" i="68"/>
  <c r="C1250" i="68" s="1"/>
  <c r="B1249" i="68"/>
  <c r="C1249" i="68" s="1"/>
  <c r="B1248" i="68"/>
  <c r="C1248" i="68" s="1"/>
  <c r="B1247" i="68"/>
  <c r="C1247" i="68" s="1"/>
  <c r="B1246" i="68"/>
  <c r="C1246" i="68" s="1"/>
  <c r="B1245" i="68"/>
  <c r="C1245" i="68" s="1"/>
  <c r="B1244" i="68"/>
  <c r="C1244" i="68" s="1"/>
  <c r="B1241" i="68"/>
  <c r="B1240" i="68"/>
  <c r="B1239" i="68"/>
  <c r="D1239" i="68" s="1"/>
  <c r="B1238" i="68"/>
  <c r="D1238" i="68" s="1"/>
  <c r="B1237" i="68"/>
  <c r="B1236" i="68"/>
  <c r="C1236" i="68" s="1"/>
  <c r="B1235" i="68"/>
  <c r="D1235" i="68" s="1"/>
  <c r="B1234" i="68"/>
  <c r="D1234" i="68" s="1"/>
  <c r="C1233" i="68"/>
  <c r="B1231" i="68"/>
  <c r="B1230" i="68"/>
  <c r="C1230" i="68" s="1"/>
  <c r="B1229" i="68"/>
  <c r="B1228" i="68"/>
  <c r="C1228" i="68" s="1"/>
  <c r="B1227" i="68"/>
  <c r="B1226" i="68"/>
  <c r="B1225" i="68"/>
  <c r="B1224" i="68"/>
  <c r="B1223" i="68"/>
  <c r="B1222" i="68"/>
  <c r="C1222" i="68" s="1"/>
  <c r="B1221" i="68"/>
  <c r="B1220" i="68"/>
  <c r="D1220" i="68" s="1"/>
  <c r="B1219" i="68"/>
  <c r="B1216" i="68"/>
  <c r="B1215" i="68"/>
  <c r="D1215" i="68" s="1"/>
  <c r="B1214" i="68"/>
  <c r="C1214" i="68" s="1"/>
  <c r="B1213" i="68"/>
  <c r="B1212" i="68"/>
  <c r="B1211" i="68"/>
  <c r="B1210" i="68"/>
  <c r="B1209" i="68"/>
  <c r="B1206" i="68"/>
  <c r="B1205" i="68"/>
  <c r="B1204" i="68"/>
  <c r="B1203" i="68"/>
  <c r="B1202" i="68"/>
  <c r="B1201" i="68"/>
  <c r="B1200" i="68"/>
  <c r="B1199" i="68"/>
  <c r="B1198" i="68"/>
  <c r="B1197" i="68"/>
  <c r="B1196" i="68"/>
  <c r="B1195" i="68"/>
  <c r="B1194" i="68"/>
  <c r="B1193" i="68"/>
  <c r="B1192" i="68"/>
  <c r="B1191" i="68"/>
  <c r="B1188" i="68"/>
  <c r="B1187" i="68"/>
  <c r="B1186" i="68"/>
  <c r="B1185" i="68"/>
  <c r="E1185" i="68" s="1"/>
  <c r="B1184" i="68"/>
  <c r="B1183" i="68"/>
  <c r="B1182" i="68"/>
  <c r="E1182" i="68" s="1"/>
  <c r="B1181" i="68"/>
  <c r="B1180" i="68"/>
  <c r="B1179" i="68"/>
  <c r="B1178" i="68"/>
  <c r="B1177" i="68"/>
  <c r="E1177" i="68" s="1"/>
  <c r="B1174" i="68"/>
  <c r="B1173" i="68"/>
  <c r="E1173" i="68" s="1"/>
  <c r="B1172" i="68"/>
  <c r="D1172" i="68" s="1"/>
  <c r="B1171" i="68"/>
  <c r="E1171" i="68" s="1"/>
  <c r="B1170" i="68"/>
  <c r="B1169" i="68"/>
  <c r="E1169" i="68" s="1"/>
  <c r="B1168" i="68"/>
  <c r="D1168" i="68" s="1"/>
  <c r="B1167" i="68"/>
  <c r="B1166" i="68"/>
  <c r="B1165" i="68"/>
  <c r="E1165" i="68" s="1"/>
  <c r="B1164" i="68"/>
  <c r="B1161" i="68"/>
  <c r="D1161" i="68" s="1"/>
  <c r="B1160" i="68"/>
  <c r="C1160" i="68" s="1"/>
  <c r="B1159" i="68"/>
  <c r="B1158" i="68"/>
  <c r="B1157" i="68"/>
  <c r="D1157" i="68" s="1"/>
  <c r="B1156" i="68"/>
  <c r="B1155" i="68"/>
  <c r="B1154" i="68"/>
  <c r="B1153" i="68"/>
  <c r="D1153" i="68" s="1"/>
  <c r="B1152" i="68"/>
  <c r="B1151" i="68"/>
  <c r="B1150" i="68"/>
  <c r="E1148" i="68"/>
  <c r="D1148" i="68"/>
  <c r="C1148" i="68"/>
  <c r="B1147" i="68"/>
  <c r="B1146" i="68"/>
  <c r="D1146" i="68" s="1"/>
  <c r="B1145" i="68"/>
  <c r="B1144" i="68"/>
  <c r="B1143" i="68"/>
  <c r="D1143" i="68" s="1"/>
  <c r="B1142" i="68"/>
  <c r="B1141" i="68"/>
  <c r="B1140" i="68"/>
  <c r="B1137" i="68"/>
  <c r="E1137" i="68" s="1"/>
  <c r="B1136" i="68"/>
  <c r="B1135" i="68"/>
  <c r="B1134" i="68"/>
  <c r="B1133" i="68"/>
  <c r="E1133" i="68" s="1"/>
  <c r="B1132" i="68"/>
  <c r="B1131" i="68"/>
  <c r="C1131" i="68" s="1"/>
  <c r="B1130" i="68"/>
  <c r="B1129" i="68"/>
  <c r="E1129" i="68" s="1"/>
  <c r="B1128" i="68"/>
  <c r="E1128" i="68" s="1"/>
  <c r="B1127" i="68"/>
  <c r="C1127" i="68" s="1"/>
  <c r="B1125" i="68"/>
  <c r="B1124" i="68"/>
  <c r="E1124" i="68" s="1"/>
  <c r="B1123" i="68"/>
  <c r="B1122" i="68"/>
  <c r="D1122" i="68" s="1"/>
  <c r="B1121" i="68"/>
  <c r="B1120" i="68"/>
  <c r="B1119" i="68"/>
  <c r="C1119" i="68" s="1"/>
  <c r="B1118" i="68"/>
  <c r="B1117" i="68"/>
  <c r="E1117" i="68" s="1"/>
  <c r="B1116" i="68"/>
  <c r="E1116" i="68" s="1"/>
  <c r="B1115" i="68"/>
  <c r="E1113" i="68"/>
  <c r="D1113" i="68"/>
  <c r="C1113" i="68"/>
  <c r="B1112" i="68"/>
  <c r="B1111" i="68"/>
  <c r="B1110" i="68"/>
  <c r="D1110" i="68" s="1"/>
  <c r="B1109" i="68"/>
  <c r="B1108" i="68"/>
  <c r="D1108" i="68" s="1"/>
  <c r="B1107" i="68"/>
  <c r="B1106" i="68"/>
  <c r="B1105" i="68"/>
  <c r="B1104" i="68"/>
  <c r="B1103" i="68"/>
  <c r="B1102" i="68"/>
  <c r="D1102" i="68" s="1"/>
  <c r="B1101" i="68"/>
  <c r="B1100" i="68"/>
  <c r="B1099" i="68"/>
  <c r="B1098" i="68"/>
  <c r="D1098" i="68" s="1"/>
  <c r="B1097" i="68"/>
  <c r="B1094" i="68"/>
  <c r="B1093" i="68"/>
  <c r="C1093" i="68" s="1"/>
  <c r="B1092" i="68"/>
  <c r="B1091" i="68"/>
  <c r="C1091" i="68" s="1"/>
  <c r="B1090" i="68"/>
  <c r="B1089" i="68"/>
  <c r="B1088" i="68"/>
  <c r="B1087" i="68"/>
  <c r="C1087" i="68" s="1"/>
  <c r="B1086" i="68"/>
  <c r="B1085" i="68"/>
  <c r="B1084" i="68"/>
  <c r="E1084" i="68" s="1"/>
  <c r="B1083" i="68"/>
  <c r="B1082" i="68"/>
  <c r="B1081" i="68"/>
  <c r="B1079" i="68"/>
  <c r="B1078" i="68"/>
  <c r="B1077" i="68"/>
  <c r="C1077" i="68" s="1"/>
  <c r="B1076" i="68"/>
  <c r="E1076" i="68" s="1"/>
  <c r="B1075" i="68"/>
  <c r="B1074" i="68"/>
  <c r="B1073" i="68"/>
  <c r="E1073" i="68" s="1"/>
  <c r="B1072" i="68"/>
  <c r="E1072" i="68" s="1"/>
  <c r="B1071" i="68"/>
  <c r="B1070" i="68"/>
  <c r="B1069" i="68"/>
  <c r="E1069" i="68" s="1"/>
  <c r="B1068" i="68"/>
  <c r="E1068" i="68" s="1"/>
  <c r="B1067" i="68"/>
  <c r="B1066" i="68"/>
  <c r="B1063" i="68"/>
  <c r="B1062" i="68"/>
  <c r="E1062" i="68" s="1"/>
  <c r="B1061" i="68"/>
  <c r="C1061" i="68" s="1"/>
  <c r="B1060" i="68"/>
  <c r="B1059" i="68"/>
  <c r="B1058" i="68"/>
  <c r="E1058" i="68" s="1"/>
  <c r="B1057" i="68"/>
  <c r="B1056" i="68"/>
  <c r="B1055" i="68"/>
  <c r="B1054" i="68"/>
  <c r="E1054" i="68" s="1"/>
  <c r="B1051" i="68"/>
  <c r="B1050" i="68"/>
  <c r="C1050" i="68" s="1"/>
  <c r="B1049" i="68"/>
  <c r="B1048" i="68"/>
  <c r="C1048" i="68" s="1"/>
  <c r="B1047" i="68"/>
  <c r="B1046" i="68"/>
  <c r="C1046" i="68" s="1"/>
  <c r="B1045" i="68"/>
  <c r="B1044" i="68"/>
  <c r="C1044" i="68" s="1"/>
  <c r="B1043" i="68"/>
  <c r="B1042" i="68"/>
  <c r="C1042" i="68" s="1"/>
  <c r="B1041" i="68"/>
  <c r="B1038" i="68"/>
  <c r="E1038" i="68" s="1"/>
  <c r="B1037" i="68"/>
  <c r="E1037" i="68" s="1"/>
  <c r="B1036" i="68"/>
  <c r="E1036" i="68" s="1"/>
  <c r="B1035" i="68"/>
  <c r="E1035" i="68" s="1"/>
  <c r="B1034" i="68"/>
  <c r="E1034" i="68" s="1"/>
  <c r="B1033" i="68"/>
  <c r="E1033" i="68" s="1"/>
  <c r="B1032" i="68"/>
  <c r="E1032" i="68" s="1"/>
  <c r="B1031" i="68"/>
  <c r="E1031" i="68" s="1"/>
  <c r="B1030" i="68"/>
  <c r="E1030" i="68" s="1"/>
  <c r="B1029" i="68"/>
  <c r="E1029" i="68" s="1"/>
  <c r="B1028" i="68"/>
  <c r="E1028" i="68" s="1"/>
  <c r="B1025" i="68"/>
  <c r="B1024" i="68"/>
  <c r="B1023" i="68"/>
  <c r="B1022" i="68"/>
  <c r="B1021" i="68"/>
  <c r="B1020" i="68"/>
  <c r="B1019" i="68"/>
  <c r="B1018" i="68"/>
  <c r="B1017" i="68"/>
  <c r="B1016" i="68"/>
  <c r="B1015" i="68"/>
  <c r="B1014" i="68"/>
  <c r="B1013" i="68"/>
  <c r="B1012" i="68"/>
  <c r="B1011" i="68"/>
  <c r="B1010" i="68"/>
  <c r="B1005" i="68"/>
  <c r="B1004" i="68"/>
  <c r="B1003" i="68"/>
  <c r="B1002" i="68"/>
  <c r="B1001" i="68"/>
  <c r="F1001" i="68" s="1"/>
  <c r="B1000" i="68"/>
  <c r="B999" i="68"/>
  <c r="B998" i="68"/>
  <c r="B994" i="68"/>
  <c r="B993" i="68"/>
  <c r="E993" i="68" s="1"/>
  <c r="B992" i="68"/>
  <c r="C992" i="68" s="1"/>
  <c r="B991" i="68"/>
  <c r="B990" i="68"/>
  <c r="B989" i="68"/>
  <c r="F989" i="68" s="1"/>
  <c r="B988" i="68"/>
  <c r="B987" i="68"/>
  <c r="D987" i="68" s="1"/>
  <c r="B983" i="68"/>
  <c r="B982" i="68"/>
  <c r="B981" i="68"/>
  <c r="B980" i="68"/>
  <c r="B979" i="68"/>
  <c r="B978" i="68"/>
  <c r="B977" i="68"/>
  <c r="B976" i="68"/>
  <c r="B972" i="68"/>
  <c r="C972" i="68" s="1"/>
  <c r="B971" i="68"/>
  <c r="B970" i="68"/>
  <c r="E970" i="68" s="1"/>
  <c r="B969" i="68"/>
  <c r="B968" i="68"/>
  <c r="B967" i="68"/>
  <c r="B966" i="68"/>
  <c r="B965" i="68"/>
  <c r="E965" i="68" s="1"/>
  <c r="B961" i="68"/>
  <c r="B960" i="68"/>
  <c r="B959" i="68"/>
  <c r="D959" i="68" s="1"/>
  <c r="B958" i="68"/>
  <c r="B957" i="68"/>
  <c r="C957" i="68" s="1"/>
  <c r="B956" i="68"/>
  <c r="B955" i="68"/>
  <c r="C955" i="68" s="1"/>
  <c r="B954" i="68"/>
  <c r="B950" i="68"/>
  <c r="B949" i="68"/>
  <c r="B948" i="68"/>
  <c r="D948" i="68" s="1"/>
  <c r="B947" i="68"/>
  <c r="B946" i="68"/>
  <c r="E946" i="68" s="1"/>
  <c r="B945" i="68"/>
  <c r="C945" i="68" s="1"/>
  <c r="B944" i="68"/>
  <c r="B943" i="68"/>
  <c r="E943" i="68" s="1"/>
  <c r="B939" i="68"/>
  <c r="D939" i="68" s="1"/>
  <c r="B938" i="68"/>
  <c r="C938" i="68" s="1"/>
  <c r="B937" i="68"/>
  <c r="B936" i="68"/>
  <c r="B935" i="68"/>
  <c r="D935" i="68" s="1"/>
  <c r="B934" i="68"/>
  <c r="C934" i="68" s="1"/>
  <c r="B933" i="68"/>
  <c r="B932" i="68"/>
  <c r="B928" i="68"/>
  <c r="D928" i="68" s="1"/>
  <c r="B927" i="68"/>
  <c r="B926" i="68"/>
  <c r="F926" i="68" s="1"/>
  <c r="B925" i="68"/>
  <c r="E925" i="68" s="1"/>
  <c r="B924" i="68"/>
  <c r="D924" i="68" s="1"/>
  <c r="B923" i="68"/>
  <c r="B922" i="68"/>
  <c r="F922" i="68" s="1"/>
  <c r="B921" i="68"/>
  <c r="E921" i="68" s="1"/>
  <c r="B917" i="68"/>
  <c r="C917" i="68" s="1"/>
  <c r="B916" i="68"/>
  <c r="E916" i="68" s="1"/>
  <c r="B915" i="68"/>
  <c r="B914" i="68"/>
  <c r="D914" i="68" s="1"/>
  <c r="B913" i="68"/>
  <c r="B912" i="68"/>
  <c r="B911" i="68"/>
  <c r="E911" i="68" s="1"/>
  <c r="B910" i="68"/>
  <c r="B906" i="68"/>
  <c r="B905" i="68"/>
  <c r="B904" i="68"/>
  <c r="E904" i="68" s="1"/>
  <c r="B903" i="68"/>
  <c r="B902" i="68"/>
  <c r="D902" i="68" s="1"/>
  <c r="B901" i="68"/>
  <c r="D901" i="68" s="1"/>
  <c r="B900" i="68"/>
  <c r="B899" i="68"/>
  <c r="B895" i="68"/>
  <c r="F895" i="68" s="1"/>
  <c r="B894" i="68"/>
  <c r="F894" i="68" s="1"/>
  <c r="B893" i="68"/>
  <c r="B892" i="68"/>
  <c r="B891" i="68"/>
  <c r="F891" i="68" s="1"/>
  <c r="B890" i="68"/>
  <c r="F890" i="68" s="1"/>
  <c r="B889" i="68"/>
  <c r="C889" i="68" s="1"/>
  <c r="B888" i="68"/>
  <c r="B884" i="68"/>
  <c r="D884" i="68" s="1"/>
  <c r="B883" i="68"/>
  <c r="B882" i="68"/>
  <c r="B881" i="68"/>
  <c r="C881" i="68" s="1"/>
  <c r="B880" i="68"/>
  <c r="F880" i="68" s="1"/>
  <c r="B879" i="68"/>
  <c r="B878" i="68"/>
  <c r="F878" i="68" s="1"/>
  <c r="B877" i="68"/>
  <c r="B873" i="68"/>
  <c r="D873" i="68" s="1"/>
  <c r="B872" i="68"/>
  <c r="B871" i="68"/>
  <c r="B870" i="68"/>
  <c r="B869" i="68"/>
  <c r="E869" i="68" s="1"/>
  <c r="B868" i="68"/>
  <c r="F868" i="68" s="1"/>
  <c r="B867" i="68"/>
  <c r="B866" i="68"/>
  <c r="B862" i="68"/>
  <c r="F862" i="68" s="1"/>
  <c r="B861" i="68"/>
  <c r="D861" i="68" s="1"/>
  <c r="B860" i="68"/>
  <c r="B859" i="68"/>
  <c r="B858" i="68"/>
  <c r="B857" i="68"/>
  <c r="E857" i="68" s="1"/>
  <c r="B856" i="68"/>
  <c r="B855" i="68"/>
  <c r="B851" i="68"/>
  <c r="C851" i="68" s="1"/>
  <c r="B850" i="68"/>
  <c r="B849" i="68"/>
  <c r="D849" i="68" s="1"/>
  <c r="B848" i="68"/>
  <c r="F848" i="68" s="1"/>
  <c r="B847" i="68"/>
  <c r="F847" i="68" s="1"/>
  <c r="B846" i="68"/>
  <c r="B845" i="68"/>
  <c r="E845" i="68" s="1"/>
  <c r="B844" i="68"/>
  <c r="B840" i="68"/>
  <c r="B839" i="68"/>
  <c r="E839" i="68" s="1"/>
  <c r="B838" i="68"/>
  <c r="F838" i="68" s="1"/>
  <c r="B837" i="68"/>
  <c r="B836" i="68"/>
  <c r="C836" i="68" s="1"/>
  <c r="B835" i="68"/>
  <c r="B834" i="68"/>
  <c r="B833" i="68"/>
  <c r="B829" i="68"/>
  <c r="B828" i="68"/>
  <c r="D828" i="68" s="1"/>
  <c r="B827" i="68"/>
  <c r="B826" i="68"/>
  <c r="F826" i="68" s="1"/>
  <c r="B825" i="68"/>
  <c r="B824" i="68"/>
  <c r="B823" i="68"/>
  <c r="B822" i="68"/>
  <c r="F822" i="68" s="1"/>
  <c r="B818" i="68"/>
  <c r="B817" i="68"/>
  <c r="D817" i="68" s="1"/>
  <c r="B816" i="68"/>
  <c r="B815" i="68"/>
  <c r="B814" i="68"/>
  <c r="B813" i="68"/>
  <c r="C813" i="68" s="1"/>
  <c r="B812" i="68"/>
  <c r="B811" i="68"/>
  <c r="B807" i="68"/>
  <c r="D807" i="68" s="1"/>
  <c r="B806" i="68"/>
  <c r="D806" i="68" s="1"/>
  <c r="B805" i="68"/>
  <c r="B804" i="68"/>
  <c r="C804" i="68" s="1"/>
  <c r="B803" i="68"/>
  <c r="D803" i="68" s="1"/>
  <c r="B802" i="68"/>
  <c r="D802" i="68" s="1"/>
  <c r="B801" i="68"/>
  <c r="B800" i="68"/>
  <c r="C800" i="68" s="1"/>
  <c r="B796" i="68"/>
  <c r="B795" i="68"/>
  <c r="B794" i="68"/>
  <c r="B793" i="68"/>
  <c r="B792" i="68"/>
  <c r="B791" i="68"/>
  <c r="B790" i="68"/>
  <c r="B789" i="68"/>
  <c r="B785" i="68"/>
  <c r="B784" i="68"/>
  <c r="B783" i="68"/>
  <c r="B782" i="68"/>
  <c r="E782" i="68" s="1"/>
  <c r="B781" i="68"/>
  <c r="C781" i="68" s="1"/>
  <c r="B780" i="68"/>
  <c r="E780" i="68" s="1"/>
  <c r="B779" i="68"/>
  <c r="B778" i="68"/>
  <c r="B774" i="68"/>
  <c r="B773" i="68"/>
  <c r="B772" i="68"/>
  <c r="C772" i="68" s="1"/>
  <c r="B771" i="68"/>
  <c r="D771" i="68" s="1"/>
  <c r="B770" i="68"/>
  <c r="E770" i="68" s="1"/>
  <c r="B769" i="68"/>
  <c r="F769" i="68" s="1"/>
  <c r="B768" i="68"/>
  <c r="C768" i="68" s="1"/>
  <c r="B767" i="68"/>
  <c r="B763" i="68"/>
  <c r="C763" i="68" s="1"/>
  <c r="B762" i="68"/>
  <c r="E762" i="68" s="1"/>
  <c r="B761" i="68"/>
  <c r="B760" i="68"/>
  <c r="B759" i="68"/>
  <c r="B758" i="68"/>
  <c r="C758" i="68" s="1"/>
  <c r="B757" i="68"/>
  <c r="F757" i="68" s="1"/>
  <c r="B756" i="68"/>
  <c r="B752" i="68"/>
  <c r="B751" i="68"/>
  <c r="B750" i="68"/>
  <c r="B749" i="68"/>
  <c r="F749" i="68" s="1"/>
  <c r="B748" i="68"/>
  <c r="B747" i="68"/>
  <c r="E747" i="68" s="1"/>
  <c r="B746" i="68"/>
  <c r="B745" i="68"/>
  <c r="B741" i="68"/>
  <c r="B740" i="68"/>
  <c r="B739" i="68"/>
  <c r="B738" i="68"/>
  <c r="B737" i="68"/>
  <c r="F737" i="68" s="1"/>
  <c r="B736" i="68"/>
  <c r="B735" i="68"/>
  <c r="D735" i="68" s="1"/>
  <c r="B734" i="68"/>
  <c r="B730" i="68"/>
  <c r="E730" i="68" s="1"/>
  <c r="B729" i="68"/>
  <c r="B728" i="68"/>
  <c r="B727" i="68"/>
  <c r="B726" i="68"/>
  <c r="D726" i="68" s="1"/>
  <c r="B725" i="68"/>
  <c r="F725" i="68" s="1"/>
  <c r="B724" i="68"/>
  <c r="B723" i="68"/>
  <c r="C723" i="68" s="1"/>
  <c r="E720" i="68"/>
  <c r="D720" i="68"/>
  <c r="C720" i="68"/>
  <c r="B719" i="68"/>
  <c r="B718" i="68"/>
  <c r="B717" i="68"/>
  <c r="C717" i="68" s="1"/>
  <c r="B716" i="68"/>
  <c r="B715" i="68"/>
  <c r="B714" i="68"/>
  <c r="D714" i="68" s="1"/>
  <c r="B713" i="68"/>
  <c r="D713" i="68" s="1"/>
  <c r="B712" i="68"/>
  <c r="F712" i="68" s="1"/>
  <c r="B708" i="68"/>
  <c r="B707" i="68"/>
  <c r="B706" i="68"/>
  <c r="B705" i="68"/>
  <c r="D705" i="68" s="1"/>
  <c r="B704" i="68"/>
  <c r="B703" i="68"/>
  <c r="B702" i="68"/>
  <c r="B701" i="68"/>
  <c r="C701" i="68" s="1"/>
  <c r="B697" i="68"/>
  <c r="B696" i="68"/>
  <c r="F696" i="68" s="1"/>
  <c r="B695" i="68"/>
  <c r="F695" i="68" s="1"/>
  <c r="B694" i="68"/>
  <c r="B693" i="68"/>
  <c r="D693" i="68" s="1"/>
  <c r="B692" i="68"/>
  <c r="B691" i="68"/>
  <c r="B690" i="68"/>
  <c r="E690" i="68" s="1"/>
  <c r="B686" i="68"/>
  <c r="B685" i="68"/>
  <c r="B684" i="68"/>
  <c r="B683" i="68"/>
  <c r="B682" i="68"/>
  <c r="D682" i="68" s="1"/>
  <c r="B681" i="68"/>
  <c r="D681" i="68" s="1"/>
  <c r="B680" i="68"/>
  <c r="B679" i="68"/>
  <c r="B675" i="68"/>
  <c r="B674" i="68"/>
  <c r="E674" i="68" s="1"/>
  <c r="B673" i="68"/>
  <c r="B672" i="68"/>
  <c r="F672" i="68" s="1"/>
  <c r="B671" i="68"/>
  <c r="B670" i="68"/>
  <c r="B669" i="68"/>
  <c r="E669" i="68" s="1"/>
  <c r="B668" i="68"/>
  <c r="B664" i="68"/>
  <c r="B663" i="68"/>
  <c r="B662" i="68"/>
  <c r="B661" i="68"/>
  <c r="C661" i="68" s="1"/>
  <c r="B660" i="68"/>
  <c r="E660" i="68" s="1"/>
  <c r="B659" i="68"/>
  <c r="B658" i="68"/>
  <c r="B657" i="68"/>
  <c r="C657" i="68" s="1"/>
  <c r="B653" i="68"/>
  <c r="B652" i="68"/>
  <c r="C652" i="68" s="1"/>
  <c r="B651" i="68"/>
  <c r="C651" i="68" s="1"/>
  <c r="B650" i="68"/>
  <c r="B649" i="68"/>
  <c r="C649" i="68" s="1"/>
  <c r="B648" i="68"/>
  <c r="C648" i="68" s="1"/>
  <c r="B647" i="68"/>
  <c r="B646" i="68"/>
  <c r="C646" i="68" s="1"/>
  <c r="B642" i="68"/>
  <c r="D642" i="68" s="1"/>
  <c r="B641" i="68"/>
  <c r="F641" i="68" s="1"/>
  <c r="B640" i="68"/>
  <c r="B639" i="68"/>
  <c r="B638" i="68"/>
  <c r="D638" i="68" s="1"/>
  <c r="B637" i="68"/>
  <c r="B636" i="68"/>
  <c r="F636" i="68" s="1"/>
  <c r="B635" i="68"/>
  <c r="B630" i="68"/>
  <c r="B629" i="68"/>
  <c r="B628" i="68"/>
  <c r="B627" i="68"/>
  <c r="B626" i="68"/>
  <c r="B625" i="68"/>
  <c r="B624" i="68"/>
  <c r="B623" i="68"/>
  <c r="B619" i="68"/>
  <c r="C619" i="68" s="1"/>
  <c r="B618" i="68"/>
  <c r="E618" i="68" s="1"/>
  <c r="B617" i="68"/>
  <c r="B616" i="68"/>
  <c r="E616" i="68" s="1"/>
  <c r="B615" i="68"/>
  <c r="B614" i="68"/>
  <c r="D614" i="68" s="1"/>
  <c r="B613" i="68"/>
  <c r="B612" i="68"/>
  <c r="B608" i="68"/>
  <c r="B607" i="68"/>
  <c r="B606" i="68"/>
  <c r="B605" i="68"/>
  <c r="B604" i="68"/>
  <c r="B603" i="68"/>
  <c r="B602" i="68"/>
  <c r="C602" i="68" s="1"/>
  <c r="B601" i="68"/>
  <c r="B597" i="68"/>
  <c r="B596" i="68"/>
  <c r="B595" i="68"/>
  <c r="B594" i="68"/>
  <c r="B593" i="68"/>
  <c r="B592" i="68"/>
  <c r="C592" i="68" s="1"/>
  <c r="B591" i="68"/>
  <c r="B590" i="68"/>
  <c r="B586" i="68"/>
  <c r="B585" i="68"/>
  <c r="B584" i="68"/>
  <c r="F584" i="68" s="1"/>
  <c r="B583" i="68"/>
  <c r="D583" i="68" s="1"/>
  <c r="B582" i="68"/>
  <c r="B581" i="68"/>
  <c r="B580" i="68"/>
  <c r="C580" i="68" s="1"/>
  <c r="B579" i="68"/>
  <c r="B575" i="68"/>
  <c r="B574" i="68"/>
  <c r="B573" i="68"/>
  <c r="B572" i="68"/>
  <c r="F572" i="68" s="1"/>
  <c r="B571" i="68"/>
  <c r="B570" i="68"/>
  <c r="B569" i="68"/>
  <c r="B568" i="68"/>
  <c r="B564" i="68"/>
  <c r="C564" i="68" s="1"/>
  <c r="B563" i="68"/>
  <c r="B562" i="68"/>
  <c r="B561" i="68"/>
  <c r="B560" i="68"/>
  <c r="B559" i="68"/>
  <c r="B558" i="68"/>
  <c r="B557" i="68"/>
  <c r="C557" i="68" s="1"/>
  <c r="B553" i="68"/>
  <c r="C553" i="68" s="1"/>
  <c r="B552" i="68"/>
  <c r="D552" i="68" s="1"/>
  <c r="B551" i="68"/>
  <c r="B550" i="68"/>
  <c r="C550" i="68" s="1"/>
  <c r="B549" i="68"/>
  <c r="C549" i="68" s="1"/>
  <c r="B548" i="68"/>
  <c r="B547" i="68"/>
  <c r="B546" i="68"/>
  <c r="C546" i="68" s="1"/>
  <c r="B542" i="68"/>
  <c r="F542" i="68" s="1"/>
  <c r="B541" i="68"/>
  <c r="C541" i="68" s="1"/>
  <c r="B540" i="68"/>
  <c r="D540" i="68" s="1"/>
  <c r="B539" i="68"/>
  <c r="E539" i="68" s="1"/>
  <c r="B538" i="68"/>
  <c r="B537" i="68"/>
  <c r="C537" i="68" s="1"/>
  <c r="B536" i="68"/>
  <c r="D536" i="68" s="1"/>
  <c r="B535" i="68"/>
  <c r="C532" i="68"/>
  <c r="D532" i="68" s="1"/>
  <c r="E532" i="68" s="1"/>
  <c r="B531" i="68"/>
  <c r="B530" i="68"/>
  <c r="B529" i="68"/>
  <c r="B528" i="68"/>
  <c r="B527" i="68"/>
  <c r="B526" i="68"/>
  <c r="E526" i="68" s="1"/>
  <c r="B525" i="68"/>
  <c r="F525" i="68" s="1"/>
  <c r="B524" i="68"/>
  <c r="F523" i="68"/>
  <c r="F522" i="68"/>
  <c r="F521" i="68"/>
  <c r="B520" i="68"/>
  <c r="B519" i="68"/>
  <c r="B518" i="68"/>
  <c r="D518" i="68" s="1"/>
  <c r="B517" i="68"/>
  <c r="E517" i="68" s="1"/>
  <c r="B516" i="68"/>
  <c r="C516" i="68" s="1"/>
  <c r="B515" i="68"/>
  <c r="B514" i="68"/>
  <c r="D514" i="68" s="1"/>
  <c r="B513" i="68"/>
  <c r="E513" i="68" s="1"/>
  <c r="B509" i="68"/>
  <c r="C509" i="68" s="1"/>
  <c r="B508" i="68"/>
  <c r="B507" i="68"/>
  <c r="B506" i="68"/>
  <c r="B505" i="68"/>
  <c r="C505" i="68" s="1"/>
  <c r="B504" i="68"/>
  <c r="C504" i="68" s="1"/>
  <c r="B503" i="68"/>
  <c r="B502" i="68"/>
  <c r="B496" i="68"/>
  <c r="C496" i="68" s="1"/>
  <c r="B495" i="68"/>
  <c r="B494" i="68"/>
  <c r="C494" i="68" s="1"/>
  <c r="B493" i="68"/>
  <c r="B492" i="68"/>
  <c r="C492" i="68" s="1"/>
  <c r="B491" i="68"/>
  <c r="B490" i="68"/>
  <c r="C490" i="68" s="1"/>
  <c r="B489" i="68"/>
  <c r="D489" i="68" s="1"/>
  <c r="B485" i="68"/>
  <c r="B484" i="68"/>
  <c r="B483" i="68"/>
  <c r="B482" i="68"/>
  <c r="B481" i="68"/>
  <c r="B480" i="68"/>
  <c r="B479" i="68"/>
  <c r="B478" i="68"/>
  <c r="E478" i="68" s="1"/>
  <c r="B474" i="68"/>
  <c r="B473" i="68"/>
  <c r="B472" i="68"/>
  <c r="B471" i="68"/>
  <c r="B470" i="68"/>
  <c r="B469" i="68"/>
  <c r="B468" i="68"/>
  <c r="B467" i="68"/>
  <c r="B463" i="68"/>
  <c r="E463" i="68" s="1"/>
  <c r="B462" i="68"/>
  <c r="B461" i="68"/>
  <c r="C461" i="68" s="1"/>
  <c r="B460" i="68"/>
  <c r="D460" i="68" s="1"/>
  <c r="B459" i="68"/>
  <c r="E459" i="68" s="1"/>
  <c r="B458" i="68"/>
  <c r="B457" i="68"/>
  <c r="C457" i="68" s="1"/>
  <c r="B456" i="68"/>
  <c r="D456" i="68" s="1"/>
  <c r="B452" i="68"/>
  <c r="B451" i="68"/>
  <c r="B450" i="68"/>
  <c r="B449" i="68"/>
  <c r="B448" i="68"/>
  <c r="B447" i="68"/>
  <c r="B446" i="68"/>
  <c r="C446" i="68" s="1"/>
  <c r="B445" i="68"/>
  <c r="B441" i="68"/>
  <c r="D441" i="68" s="1"/>
  <c r="B440" i="68"/>
  <c r="C440" i="68" s="1"/>
  <c r="B439" i="68"/>
  <c r="C439" i="68" s="1"/>
  <c r="B438" i="68"/>
  <c r="C438" i="68" s="1"/>
  <c r="B437" i="68"/>
  <c r="B436" i="68"/>
  <c r="C436" i="68" s="1"/>
  <c r="B435" i="68"/>
  <c r="C435" i="68" s="1"/>
  <c r="B434" i="68"/>
  <c r="C434" i="68" s="1"/>
  <c r="B430" i="68"/>
  <c r="C430" i="68" s="1"/>
  <c r="B429" i="68"/>
  <c r="C429" i="68" s="1"/>
  <c r="B428" i="68"/>
  <c r="B427" i="68"/>
  <c r="E427" i="68" s="1"/>
  <c r="B426" i="68"/>
  <c r="C426" i="68" s="1"/>
  <c r="B425" i="68"/>
  <c r="C425" i="68" s="1"/>
  <c r="B424" i="68"/>
  <c r="D424" i="68" s="1"/>
  <c r="B423" i="68"/>
  <c r="E423" i="68" s="1"/>
  <c r="B419" i="68"/>
  <c r="B418" i="68"/>
  <c r="B417" i="68"/>
  <c r="B416" i="68"/>
  <c r="B415" i="68"/>
  <c r="B414" i="68"/>
  <c r="D414" i="68" s="1"/>
  <c r="B413" i="68"/>
  <c r="B412" i="68"/>
  <c r="B408" i="68"/>
  <c r="B407" i="68"/>
  <c r="E407" i="68" s="1"/>
  <c r="B406" i="68"/>
  <c r="C406" i="68" s="1"/>
  <c r="B405" i="68"/>
  <c r="C405" i="68" s="1"/>
  <c r="B404" i="68"/>
  <c r="D404" i="68" s="1"/>
  <c r="B403" i="68"/>
  <c r="E403" i="68" s="1"/>
  <c r="B402" i="68"/>
  <c r="E402" i="68" s="1"/>
  <c r="B401" i="68"/>
  <c r="C401" i="68" s="1"/>
  <c r="B397" i="68"/>
  <c r="B396" i="68"/>
  <c r="B395" i="68"/>
  <c r="B394" i="68"/>
  <c r="B393" i="68"/>
  <c r="B392" i="68"/>
  <c r="B391" i="68"/>
  <c r="B390" i="68"/>
  <c r="B386" i="68"/>
  <c r="E386" i="68" s="1"/>
  <c r="B385" i="68"/>
  <c r="B384" i="68"/>
  <c r="F384" i="68" s="1"/>
  <c r="B383" i="68"/>
  <c r="F383" i="68" s="1"/>
  <c r="B382" i="68"/>
  <c r="E382" i="68" s="1"/>
  <c r="B381" i="68"/>
  <c r="F381" i="68" s="1"/>
  <c r="B380" i="68"/>
  <c r="F380" i="68" s="1"/>
  <c r="B379" i="68"/>
  <c r="B375" i="68"/>
  <c r="C375" i="68" s="1"/>
  <c r="B374" i="68"/>
  <c r="B373" i="68"/>
  <c r="B372" i="68"/>
  <c r="F372" i="68" s="1"/>
  <c r="B371" i="68"/>
  <c r="C371" i="68" s="1"/>
  <c r="B370" i="68"/>
  <c r="B369" i="68"/>
  <c r="E369" i="68" s="1"/>
  <c r="B368" i="68"/>
  <c r="B364" i="68"/>
  <c r="B363" i="68"/>
  <c r="B362" i="68"/>
  <c r="B361" i="68"/>
  <c r="D361" i="68" s="1"/>
  <c r="B360" i="68"/>
  <c r="F360" i="68" s="1"/>
  <c r="B359" i="68"/>
  <c r="E359" i="68" s="1"/>
  <c r="B358" i="68"/>
  <c r="C358" i="68" s="1"/>
  <c r="B357" i="68"/>
  <c r="D357" i="68" s="1"/>
  <c r="B353" i="68"/>
  <c r="D353" i="68" s="1"/>
  <c r="B352" i="68"/>
  <c r="F352" i="68" s="1"/>
  <c r="B351" i="68"/>
  <c r="F351" i="68" s="1"/>
  <c r="B350" i="68"/>
  <c r="C350" i="68" s="1"/>
  <c r="B349" i="68"/>
  <c r="E349" i="68" s="1"/>
  <c r="B348" i="68"/>
  <c r="B347" i="68"/>
  <c r="C347" i="68" s="1"/>
  <c r="B346" i="68"/>
  <c r="C346" i="68" s="1"/>
  <c r="B342" i="68"/>
  <c r="C342" i="68" s="1"/>
  <c r="B341" i="68"/>
  <c r="B340" i="68"/>
  <c r="B339" i="68"/>
  <c r="B338" i="68"/>
  <c r="C338" i="68" s="1"/>
  <c r="B337" i="68"/>
  <c r="F337" i="68" s="1"/>
  <c r="B336" i="68"/>
  <c r="F336" i="68" s="1"/>
  <c r="B335" i="68"/>
  <c r="E335" i="68" s="1"/>
  <c r="E332" i="68"/>
  <c r="D332" i="68"/>
  <c r="C332" i="68"/>
  <c r="B331" i="68"/>
  <c r="B330" i="68"/>
  <c r="F330" i="68" s="1"/>
  <c r="B329" i="68"/>
  <c r="C329" i="68" s="1"/>
  <c r="B328" i="68"/>
  <c r="E328" i="68" s="1"/>
  <c r="B327" i="68"/>
  <c r="F327" i="68" s="1"/>
  <c r="B326" i="68"/>
  <c r="F326" i="68" s="1"/>
  <c r="B325" i="68"/>
  <c r="B324" i="68"/>
  <c r="E324" i="68" s="1"/>
  <c r="B320" i="68"/>
  <c r="D320" i="68" s="1"/>
  <c r="B319" i="68"/>
  <c r="F319" i="68" s="1"/>
  <c r="B318" i="68"/>
  <c r="C318" i="68" s="1"/>
  <c r="B317" i="68"/>
  <c r="B316" i="68"/>
  <c r="D316" i="68" s="1"/>
  <c r="B315" i="68"/>
  <c r="F315" i="68" s="1"/>
  <c r="B314" i="68"/>
  <c r="F314" i="68" s="1"/>
  <c r="B313" i="68"/>
  <c r="F313" i="68" s="1"/>
  <c r="B309" i="68"/>
  <c r="F309" i="68" s="1"/>
  <c r="B308" i="68"/>
  <c r="F308" i="68" s="1"/>
  <c r="B307" i="68"/>
  <c r="F307" i="68" s="1"/>
  <c r="B306" i="68"/>
  <c r="F306" i="68" s="1"/>
  <c r="B305" i="68"/>
  <c r="F305" i="68" s="1"/>
  <c r="B304" i="68"/>
  <c r="E304" i="68" s="1"/>
  <c r="B303" i="68"/>
  <c r="F303" i="68" s="1"/>
  <c r="B302" i="68"/>
  <c r="F302" i="68" s="1"/>
  <c r="B298" i="68"/>
  <c r="C298" i="68" s="1"/>
  <c r="B297" i="68"/>
  <c r="B296" i="68"/>
  <c r="D296" i="68" s="1"/>
  <c r="B295" i="68"/>
  <c r="F295" i="68" s="1"/>
  <c r="B294" i="68"/>
  <c r="E294" i="68" s="1"/>
  <c r="B293" i="68"/>
  <c r="F293" i="68" s="1"/>
  <c r="B292" i="68"/>
  <c r="D292" i="68" s="1"/>
  <c r="B291" i="68"/>
  <c r="B287" i="68"/>
  <c r="D287" i="68" s="1"/>
  <c r="B286" i="68"/>
  <c r="F286" i="68" s="1"/>
  <c r="B285" i="68"/>
  <c r="D285" i="68" s="1"/>
  <c r="B284" i="68"/>
  <c r="D284" i="68" s="1"/>
  <c r="B283" i="68"/>
  <c r="B282" i="68"/>
  <c r="D282" i="68" s="1"/>
  <c r="B281" i="68"/>
  <c r="B280" i="68"/>
  <c r="F280" i="68" s="1"/>
  <c r="B276" i="68"/>
  <c r="F276" i="68" s="1"/>
  <c r="B275" i="68"/>
  <c r="C275" i="68" s="1"/>
  <c r="B274" i="68"/>
  <c r="F274" i="68" s="1"/>
  <c r="B273" i="68"/>
  <c r="B272" i="68"/>
  <c r="D272" i="68" s="1"/>
  <c r="B271" i="68"/>
  <c r="E271" i="68" s="1"/>
  <c r="B270" i="68"/>
  <c r="F270" i="68" s="1"/>
  <c r="B269" i="68"/>
  <c r="C269" i="68" s="1"/>
  <c r="B265" i="68"/>
  <c r="F265" i="68" s="1"/>
  <c r="B264" i="68"/>
  <c r="C264" i="68" s="1"/>
  <c r="B263" i="68"/>
  <c r="C263" i="68" s="1"/>
  <c r="B262" i="68"/>
  <c r="C262" i="68" s="1"/>
  <c r="B261" i="68"/>
  <c r="C261" i="68" s="1"/>
  <c r="B260" i="68"/>
  <c r="D260" i="68" s="1"/>
  <c r="E260" i="68" s="1"/>
  <c r="B259" i="68"/>
  <c r="D259" i="68" s="1"/>
  <c r="E259" i="68" s="1"/>
  <c r="B258" i="68"/>
  <c r="E258" i="68" s="1"/>
  <c r="B254" i="68"/>
  <c r="E254" i="68" s="1"/>
  <c r="B253" i="68"/>
  <c r="F253" i="68" s="1"/>
  <c r="B252" i="68"/>
  <c r="C252" i="68" s="1"/>
  <c r="B251" i="68"/>
  <c r="C251" i="68" s="1"/>
  <c r="B250" i="68"/>
  <c r="D250" i="68" s="1"/>
  <c r="B249" i="68"/>
  <c r="B248" i="68"/>
  <c r="C248" i="68" s="1"/>
  <c r="B247" i="68"/>
  <c r="D247" i="68" s="1"/>
  <c r="B243" i="68"/>
  <c r="D243" i="68" s="1"/>
  <c r="B242" i="68"/>
  <c r="D242" i="68" s="1"/>
  <c r="B241" i="68"/>
  <c r="D241" i="68" s="1"/>
  <c r="B240" i="68"/>
  <c r="B239" i="68"/>
  <c r="D239" i="68" s="1"/>
  <c r="B238" i="68"/>
  <c r="E238" i="68" s="1"/>
  <c r="B237" i="68"/>
  <c r="D237" i="68" s="1"/>
  <c r="B236" i="68"/>
  <c r="E236" i="68" s="1"/>
  <c r="B232" i="68"/>
  <c r="E232" i="68" s="1"/>
  <c r="B231" i="68"/>
  <c r="B230" i="68"/>
  <c r="C230" i="68" s="1"/>
  <c r="B229" i="68"/>
  <c r="D229" i="68" s="1"/>
  <c r="B228" i="68"/>
  <c r="E228" i="68" s="1"/>
  <c r="B227" i="68"/>
  <c r="F227" i="68" s="1"/>
  <c r="B226" i="68"/>
  <c r="C226" i="68" s="1"/>
  <c r="B225" i="68"/>
  <c r="D225" i="68" s="1"/>
  <c r="B221" i="68"/>
  <c r="B220" i="68"/>
  <c r="E220" i="68" s="1"/>
  <c r="B219" i="68"/>
  <c r="F219" i="68" s="1"/>
  <c r="B218" i="68"/>
  <c r="C218" i="68" s="1"/>
  <c r="B217" i="68"/>
  <c r="B216" i="68"/>
  <c r="B215" i="68"/>
  <c r="D215" i="68" s="1"/>
  <c r="B214" i="68"/>
  <c r="C214" i="68" s="1"/>
  <c r="B210" i="68"/>
  <c r="C210" i="68" s="1"/>
  <c r="B209" i="68"/>
  <c r="D209" i="68" s="1"/>
  <c r="B208" i="68"/>
  <c r="E208" i="68" s="1"/>
  <c r="B207" i="68"/>
  <c r="B206" i="68"/>
  <c r="C206" i="68" s="1"/>
  <c r="B205" i="68"/>
  <c r="D205" i="68" s="1"/>
  <c r="B204" i="68"/>
  <c r="E204" i="68" s="1"/>
  <c r="B203" i="68"/>
  <c r="E203" i="68" s="1"/>
  <c r="B199" i="68"/>
  <c r="C199" i="68" s="1"/>
  <c r="B198" i="68"/>
  <c r="B197" i="68"/>
  <c r="B196" i="68"/>
  <c r="E196" i="68" s="1"/>
  <c r="B195" i="68"/>
  <c r="F195" i="68" s="1"/>
  <c r="B194" i="68"/>
  <c r="C194" i="68" s="1"/>
  <c r="B193" i="68"/>
  <c r="D193" i="68" s="1"/>
  <c r="B192" i="68"/>
  <c r="E192" i="68" s="1"/>
  <c r="B188" i="68"/>
  <c r="E188" i="68" s="1"/>
  <c r="B187" i="68"/>
  <c r="F187" i="68" s="1"/>
  <c r="B186" i="68"/>
  <c r="C186" i="68" s="1"/>
  <c r="B185" i="68"/>
  <c r="D185" i="68" s="1"/>
  <c r="B184" i="68"/>
  <c r="E184" i="68" s="1"/>
  <c r="B183" i="68"/>
  <c r="F183" i="68" s="1"/>
  <c r="B182" i="68"/>
  <c r="C182" i="68" s="1"/>
  <c r="B181" i="68"/>
  <c r="D181" i="68" s="1"/>
  <c r="B177" i="68"/>
  <c r="D177" i="68" s="1"/>
  <c r="B176" i="68"/>
  <c r="E176" i="68" s="1"/>
  <c r="B175" i="68"/>
  <c r="E175" i="68" s="1"/>
  <c r="B174" i="68"/>
  <c r="E174" i="68" s="1"/>
  <c r="B173" i="68"/>
  <c r="E173" i="68" s="1"/>
  <c r="B172" i="68"/>
  <c r="E172" i="68" s="1"/>
  <c r="B171" i="68"/>
  <c r="E171" i="68" s="1"/>
  <c r="B170" i="68"/>
  <c r="E170" i="68" s="1"/>
  <c r="B166" i="68"/>
  <c r="D166" i="68" s="1"/>
  <c r="B165" i="68"/>
  <c r="D165" i="68" s="1"/>
  <c r="B164" i="68"/>
  <c r="D164" i="68" s="1"/>
  <c r="B163" i="68"/>
  <c r="D163" i="68" s="1"/>
  <c r="B162" i="68"/>
  <c r="D162" i="68" s="1"/>
  <c r="B161" i="68"/>
  <c r="D161" i="68" s="1"/>
  <c r="B160" i="68"/>
  <c r="D160" i="68" s="1"/>
  <c r="B159" i="68"/>
  <c r="D159" i="68" s="1"/>
  <c r="B155" i="68"/>
  <c r="D155" i="68" s="1"/>
  <c r="B154" i="68"/>
  <c r="E154" i="68" s="1"/>
  <c r="B153" i="68"/>
  <c r="F153" i="68" s="1"/>
  <c r="B152" i="68"/>
  <c r="C152" i="68" s="1"/>
  <c r="B151" i="68"/>
  <c r="D151" i="68" s="1"/>
  <c r="B150" i="68"/>
  <c r="E150" i="68" s="1"/>
  <c r="B149" i="68"/>
  <c r="F149" i="68" s="1"/>
  <c r="B148" i="68"/>
  <c r="C148" i="68" s="1"/>
  <c r="C145" i="68"/>
  <c r="D145" i="68" s="1"/>
  <c r="E145" i="68" s="1"/>
  <c r="B144" i="68"/>
  <c r="F144" i="68" s="1"/>
  <c r="B143" i="68"/>
  <c r="C143" i="68" s="1"/>
  <c r="B142" i="68"/>
  <c r="D142" i="68" s="1"/>
  <c r="B141" i="68"/>
  <c r="E141" i="68" s="1"/>
  <c r="B140" i="68"/>
  <c r="F140" i="68" s="1"/>
  <c r="B139" i="68"/>
  <c r="C139" i="68" s="1"/>
  <c r="B138" i="68"/>
  <c r="D138" i="68" s="1"/>
  <c r="B137" i="68"/>
  <c r="E137" i="68" s="1"/>
  <c r="B133" i="68"/>
  <c r="D133" i="68" s="1"/>
  <c r="B132" i="68"/>
  <c r="E132" i="68" s="1"/>
  <c r="B131" i="68"/>
  <c r="F131" i="68" s="1"/>
  <c r="B130" i="68"/>
  <c r="C130" i="68" s="1"/>
  <c r="B129" i="68"/>
  <c r="D129" i="68" s="1"/>
  <c r="B128" i="68"/>
  <c r="E128" i="68" s="1"/>
  <c r="B127" i="68"/>
  <c r="F127" i="68" s="1"/>
  <c r="B126" i="68"/>
  <c r="C126" i="68" s="1"/>
  <c r="B122" i="68"/>
  <c r="C122" i="68" s="1"/>
  <c r="B121" i="68"/>
  <c r="D121" i="68" s="1"/>
  <c r="B120" i="68"/>
  <c r="E120" i="68" s="1"/>
  <c r="B119" i="68"/>
  <c r="F119" i="68" s="1"/>
  <c r="B118" i="68"/>
  <c r="C118" i="68" s="1"/>
  <c r="B117" i="68"/>
  <c r="D117" i="68" s="1"/>
  <c r="B116" i="68"/>
  <c r="E116" i="68" s="1"/>
  <c r="B115" i="68"/>
  <c r="F115" i="68" s="1"/>
  <c r="E113" i="68"/>
  <c r="D113" i="68"/>
  <c r="C113" i="68"/>
  <c r="E107" i="68"/>
  <c r="D107" i="68"/>
  <c r="C107" i="68"/>
  <c r="B107" i="68"/>
  <c r="C1348" i="68" s="1"/>
  <c r="E106" i="68"/>
  <c r="D106" i="68"/>
  <c r="C106" i="68"/>
  <c r="B106" i="68"/>
  <c r="E105" i="68"/>
  <c r="D105" i="68"/>
  <c r="C105" i="68"/>
  <c r="B105" i="68"/>
  <c r="C1325" i="68" s="1"/>
  <c r="E104" i="68"/>
  <c r="D104" i="68"/>
  <c r="C104" i="68"/>
  <c r="B104" i="68"/>
  <c r="C1313" i="68" s="1"/>
  <c r="E103" i="68"/>
  <c r="D103" i="68"/>
  <c r="C103" i="68"/>
  <c r="B103" i="68"/>
  <c r="C1300" i="68" s="1"/>
  <c r="E102" i="68"/>
  <c r="D102" i="68"/>
  <c r="C102" i="68"/>
  <c r="B102" i="68"/>
  <c r="C1288" i="68" s="1"/>
  <c r="E101" i="68"/>
  <c r="D101" i="68"/>
  <c r="C101" i="68"/>
  <c r="B101" i="68"/>
  <c r="C1269" i="68" s="1"/>
  <c r="E100" i="68"/>
  <c r="D100" i="68"/>
  <c r="C100" i="68"/>
  <c r="B100" i="68"/>
  <c r="C1257" i="68" s="1"/>
  <c r="E99" i="68"/>
  <c r="D99" i="68"/>
  <c r="C99" i="68"/>
  <c r="B99" i="68"/>
  <c r="C1243" i="68" s="1"/>
  <c r="E97" i="68"/>
  <c r="D97" i="68"/>
  <c r="C97" i="68"/>
  <c r="B97" i="68"/>
  <c r="E96" i="68"/>
  <c r="D96" i="68"/>
  <c r="C96" i="68"/>
  <c r="B96" i="68"/>
  <c r="C1218" i="68" s="1"/>
  <c r="E95" i="68"/>
  <c r="D95" i="68"/>
  <c r="C95" i="68"/>
  <c r="B95" i="68"/>
  <c r="C1208" i="68" s="1"/>
  <c r="E94" i="68"/>
  <c r="D94" i="68"/>
  <c r="C94" i="68"/>
  <c r="B94" i="68"/>
  <c r="C1190" i="68" s="1"/>
  <c r="E93" i="68"/>
  <c r="D93" i="68"/>
  <c r="C93" i="68"/>
  <c r="B93" i="68"/>
  <c r="C1176" i="68" s="1"/>
  <c r="E92" i="68"/>
  <c r="D92" i="68"/>
  <c r="C92" i="68"/>
  <c r="B92" i="68"/>
  <c r="C1163" i="68" s="1"/>
  <c r="E91" i="68"/>
  <c r="D91" i="68"/>
  <c r="C91" i="68"/>
  <c r="B91" i="68"/>
  <c r="C1149" i="68" s="1"/>
  <c r="E90" i="68"/>
  <c r="D90" i="68"/>
  <c r="C90" i="68"/>
  <c r="B90" i="68"/>
  <c r="C1139" i="68" s="1"/>
  <c r="E89" i="68"/>
  <c r="D89" i="68"/>
  <c r="C89" i="68"/>
  <c r="B89" i="68"/>
  <c r="C1126" i="68" s="1"/>
  <c r="E88" i="68"/>
  <c r="D88" i="68"/>
  <c r="C88" i="68"/>
  <c r="B88" i="68"/>
  <c r="C1114" i="68" s="1"/>
  <c r="E87" i="68"/>
  <c r="D87" i="68"/>
  <c r="C87" i="68"/>
  <c r="B87" i="68"/>
  <c r="C1096" i="68" s="1"/>
  <c r="E86" i="68"/>
  <c r="D86" i="68"/>
  <c r="C86" i="68"/>
  <c r="B86" i="68"/>
  <c r="C1080" i="68" s="1"/>
  <c r="E85" i="68"/>
  <c r="D85" i="68"/>
  <c r="C85" i="68"/>
  <c r="B85" i="68"/>
  <c r="C1065" i="68" s="1"/>
  <c r="E84" i="68"/>
  <c r="D84" i="68"/>
  <c r="C84" i="68"/>
  <c r="B84" i="68"/>
  <c r="C1053" i="68" s="1"/>
  <c r="E83" i="68"/>
  <c r="D83" i="68"/>
  <c r="C83" i="68"/>
  <c r="B83" i="68"/>
  <c r="C1040" i="68" s="1"/>
  <c r="E82" i="68"/>
  <c r="D82" i="68"/>
  <c r="C82" i="68"/>
  <c r="B82" i="68"/>
  <c r="C1027" i="68" s="1"/>
  <c r="E81" i="68"/>
  <c r="D81" i="68"/>
  <c r="C81" i="68"/>
  <c r="B81" i="68"/>
  <c r="C683" i="88" s="1"/>
  <c r="E77" i="68"/>
  <c r="D77" i="68"/>
  <c r="C77" i="68"/>
  <c r="B77" i="68"/>
  <c r="E76" i="68"/>
  <c r="D76" i="68"/>
  <c r="C76" i="68"/>
  <c r="B76" i="68"/>
  <c r="E75" i="68"/>
  <c r="D75" i="68"/>
  <c r="C75" i="68"/>
  <c r="B75" i="68"/>
  <c r="E74" i="68"/>
  <c r="D74" i="68"/>
  <c r="C74" i="68"/>
  <c r="B74" i="68"/>
  <c r="E73" i="68"/>
  <c r="D73" i="68"/>
  <c r="C73" i="68"/>
  <c r="B73" i="68"/>
  <c r="E72" i="68"/>
  <c r="D72" i="68"/>
  <c r="C72" i="68"/>
  <c r="B72" i="68"/>
  <c r="E71" i="68"/>
  <c r="D71" i="68"/>
  <c r="C71" i="68"/>
  <c r="B71" i="68"/>
  <c r="E70" i="68"/>
  <c r="D70" i="68"/>
  <c r="C70" i="68"/>
  <c r="B70" i="68"/>
  <c r="E69" i="68"/>
  <c r="D69" i="68"/>
  <c r="C69" i="68"/>
  <c r="B69" i="68"/>
  <c r="E68" i="68"/>
  <c r="D68" i="68"/>
  <c r="C68" i="68"/>
  <c r="B68" i="68"/>
  <c r="E67" i="68"/>
  <c r="D67" i="68"/>
  <c r="E754" i="68" s="1"/>
  <c r="C67" i="68"/>
  <c r="D754" i="68" s="1"/>
  <c r="B67" i="68"/>
  <c r="C754" i="68" s="1"/>
  <c r="E66" i="68"/>
  <c r="D66" i="68"/>
  <c r="E743" i="68" s="1"/>
  <c r="C66" i="68"/>
  <c r="D743" i="68" s="1"/>
  <c r="B66" i="68"/>
  <c r="C743" i="68" s="1"/>
  <c r="E65" i="68"/>
  <c r="D65" i="68"/>
  <c r="E732" i="68" s="1"/>
  <c r="C65" i="68"/>
  <c r="D732" i="68" s="1"/>
  <c r="B65" i="68"/>
  <c r="C732" i="68" s="1"/>
  <c r="E64" i="68"/>
  <c r="D64" i="68"/>
  <c r="E721" i="68" s="1"/>
  <c r="C64" i="68"/>
  <c r="D721" i="68" s="1"/>
  <c r="B64" i="68"/>
  <c r="C721" i="68" s="1"/>
  <c r="E63" i="68"/>
  <c r="D63" i="68"/>
  <c r="E710" i="68" s="1"/>
  <c r="C63" i="68"/>
  <c r="D710" i="68" s="1"/>
  <c r="B63" i="68"/>
  <c r="C710" i="68" s="1"/>
  <c r="E62" i="68"/>
  <c r="D62" i="68"/>
  <c r="E699" i="68" s="1"/>
  <c r="C62" i="68"/>
  <c r="D699" i="68" s="1"/>
  <c r="B62" i="68"/>
  <c r="C699" i="68" s="1"/>
  <c r="E61" i="68"/>
  <c r="D61" i="68"/>
  <c r="E688" i="68" s="1"/>
  <c r="C61" i="68"/>
  <c r="D688" i="68" s="1"/>
  <c r="B61" i="68"/>
  <c r="C688" i="68" s="1"/>
  <c r="E60" i="68"/>
  <c r="D60" i="68"/>
  <c r="E677" i="68" s="1"/>
  <c r="C60" i="68"/>
  <c r="D677" i="68" s="1"/>
  <c r="B60" i="68"/>
  <c r="C677" i="68" s="1"/>
  <c r="E59" i="68"/>
  <c r="D59" i="68"/>
  <c r="E666" i="68" s="1"/>
  <c r="C59" i="68"/>
  <c r="D666" i="68" s="1"/>
  <c r="B59" i="68"/>
  <c r="C666" i="68" s="1"/>
  <c r="E58" i="68"/>
  <c r="D58" i="68"/>
  <c r="E655" i="68" s="1"/>
  <c r="C58" i="68"/>
  <c r="D655" i="68" s="1"/>
  <c r="B58" i="68"/>
  <c r="C655" i="68" s="1"/>
  <c r="E57" i="68"/>
  <c r="D57" i="68"/>
  <c r="E644" i="68" s="1"/>
  <c r="C57" i="68"/>
  <c r="D644" i="68" s="1"/>
  <c r="B57" i="68"/>
  <c r="C644" i="68" s="1"/>
  <c r="E56" i="68"/>
  <c r="D56" i="68"/>
  <c r="E633" i="68" s="1"/>
  <c r="C56" i="68"/>
  <c r="D633" i="68" s="1"/>
  <c r="B56" i="68"/>
  <c r="C633" i="68" s="1"/>
  <c r="E55" i="68"/>
  <c r="D55" i="68"/>
  <c r="E621" i="68" s="1"/>
  <c r="C55" i="68"/>
  <c r="D621" i="68" s="1"/>
  <c r="B55" i="68"/>
  <c r="C621" i="68" s="1"/>
  <c r="E54" i="68"/>
  <c r="D54" i="68"/>
  <c r="E610" i="68" s="1"/>
  <c r="C54" i="68"/>
  <c r="D610" i="68" s="1"/>
  <c r="B54" i="68"/>
  <c r="C610" i="68" s="1"/>
  <c r="E53" i="68"/>
  <c r="D53" i="68"/>
  <c r="E599" i="68" s="1"/>
  <c r="C53" i="68"/>
  <c r="D599" i="68" s="1"/>
  <c r="B53" i="68"/>
  <c r="C599" i="68" s="1"/>
  <c r="E52" i="68"/>
  <c r="D52" i="68"/>
  <c r="E588" i="68" s="1"/>
  <c r="C52" i="68"/>
  <c r="D588" i="68" s="1"/>
  <c r="B52" i="68"/>
  <c r="C588" i="68" s="1"/>
  <c r="E51" i="68"/>
  <c r="D51" i="68"/>
  <c r="E577" i="68" s="1"/>
  <c r="C51" i="68"/>
  <c r="D577" i="68" s="1"/>
  <c r="B51" i="68"/>
  <c r="C577" i="68" s="1"/>
  <c r="E50" i="68"/>
  <c r="D50" i="68"/>
  <c r="E566" i="68" s="1"/>
  <c r="C50" i="68"/>
  <c r="D566" i="68" s="1"/>
  <c r="B50" i="68"/>
  <c r="C566" i="68" s="1"/>
  <c r="E49" i="68"/>
  <c r="D49" i="68"/>
  <c r="E555" i="68" s="1"/>
  <c r="C49" i="68"/>
  <c r="D555" i="68" s="1"/>
  <c r="B49" i="68"/>
  <c r="C555" i="68" s="1"/>
  <c r="E48" i="68"/>
  <c r="D48" i="68"/>
  <c r="E544" i="68" s="1"/>
  <c r="C48" i="68"/>
  <c r="D544" i="68" s="1"/>
  <c r="B48" i="68"/>
  <c r="C544" i="68" s="1"/>
  <c r="E47" i="68"/>
  <c r="D47" i="68"/>
  <c r="E533" i="68" s="1"/>
  <c r="C47" i="68"/>
  <c r="D533" i="68" s="1"/>
  <c r="B47" i="68"/>
  <c r="C533" i="68" s="1"/>
  <c r="E46" i="68"/>
  <c r="D46" i="68"/>
  <c r="E522" i="68" s="1"/>
  <c r="C46" i="68"/>
  <c r="D522" i="68" s="1"/>
  <c r="B46" i="68"/>
  <c r="C522" i="68" s="1"/>
  <c r="E45" i="68"/>
  <c r="D45" i="68"/>
  <c r="E511" i="68" s="1"/>
  <c r="C45" i="68"/>
  <c r="D511" i="68" s="1"/>
  <c r="B45" i="68"/>
  <c r="C511" i="68" s="1"/>
  <c r="E44" i="68"/>
  <c r="D44" i="68"/>
  <c r="E500" i="68" s="1"/>
  <c r="C44" i="68"/>
  <c r="D500" i="68" s="1"/>
  <c r="B44" i="68"/>
  <c r="C500" i="68" s="1"/>
  <c r="E43" i="68"/>
  <c r="D43" i="68"/>
  <c r="E487" i="68" s="1"/>
  <c r="C43" i="68"/>
  <c r="D487" i="68" s="1"/>
  <c r="B43" i="68"/>
  <c r="C487" i="68" s="1"/>
  <c r="E42" i="68"/>
  <c r="D42" i="68"/>
  <c r="E476" i="68" s="1"/>
  <c r="C42" i="68"/>
  <c r="D476" i="68" s="1"/>
  <c r="B42" i="68"/>
  <c r="C476" i="68" s="1"/>
  <c r="F41" i="68"/>
  <c r="E41" i="68"/>
  <c r="D41" i="68"/>
  <c r="E465" i="68" s="1"/>
  <c r="C41" i="68"/>
  <c r="D465" i="68" s="1"/>
  <c r="B41" i="68"/>
  <c r="C465" i="68" s="1"/>
  <c r="F40" i="68"/>
  <c r="E40" i="68"/>
  <c r="D40" i="68"/>
  <c r="E454" i="68" s="1"/>
  <c r="C40" i="68"/>
  <c r="D454" i="68" s="1"/>
  <c r="B40" i="68"/>
  <c r="C454" i="68" s="1"/>
  <c r="E36" i="68"/>
  <c r="D36" i="68"/>
  <c r="E443" i="68" s="1"/>
  <c r="C36" i="68"/>
  <c r="D443" i="68" s="1"/>
  <c r="B36" i="68"/>
  <c r="C443" i="68" s="1"/>
  <c r="E35" i="68"/>
  <c r="D35" i="68"/>
  <c r="E432" i="68" s="1"/>
  <c r="C35" i="68"/>
  <c r="D432" i="68" s="1"/>
  <c r="B35" i="68"/>
  <c r="C432" i="68" s="1"/>
  <c r="E34" i="68"/>
  <c r="D34" i="68"/>
  <c r="E421" i="68" s="1"/>
  <c r="C34" i="68"/>
  <c r="D421" i="68" s="1"/>
  <c r="B34" i="68"/>
  <c r="C421" i="68" s="1"/>
  <c r="E33" i="68"/>
  <c r="D33" i="68"/>
  <c r="C33" i="68"/>
  <c r="B33" i="68"/>
  <c r="E32" i="68"/>
  <c r="D32" i="68"/>
  <c r="C32" i="68"/>
  <c r="B32" i="68"/>
  <c r="E31" i="68"/>
  <c r="D31" i="68"/>
  <c r="E410" i="68" s="1"/>
  <c r="C31" i="68"/>
  <c r="D410" i="68" s="1"/>
  <c r="B31" i="68"/>
  <c r="C410" i="68" s="1"/>
  <c r="E30" i="68"/>
  <c r="D30" i="68"/>
  <c r="E399" i="68" s="1"/>
  <c r="C30" i="68"/>
  <c r="D399" i="68" s="1"/>
  <c r="B30" i="68"/>
  <c r="C399" i="68" s="1"/>
  <c r="E29" i="68"/>
  <c r="D29" i="68"/>
  <c r="E388" i="68" s="1"/>
  <c r="C29" i="68"/>
  <c r="D388" i="68" s="1"/>
  <c r="B29" i="68"/>
  <c r="C388" i="68" s="1"/>
  <c r="E28" i="68"/>
  <c r="D28" i="68"/>
  <c r="E377" i="68" s="1"/>
  <c r="C28" i="68"/>
  <c r="D377" i="68" s="1"/>
  <c r="B28" i="68"/>
  <c r="C377" i="68" s="1"/>
  <c r="E27" i="68"/>
  <c r="D27" i="68"/>
  <c r="E366" i="68" s="1"/>
  <c r="C27" i="68"/>
  <c r="D366" i="68" s="1"/>
  <c r="B27" i="68"/>
  <c r="C366" i="68" s="1"/>
  <c r="E26" i="68"/>
  <c r="D26" i="68"/>
  <c r="E355" i="68" s="1"/>
  <c r="C26" i="68"/>
  <c r="D355" i="68" s="1"/>
  <c r="B26" i="68"/>
  <c r="C355" i="68" s="1"/>
  <c r="E25" i="68"/>
  <c r="D25" i="68"/>
  <c r="E344" i="68" s="1"/>
  <c r="C25" i="68"/>
  <c r="D344" i="68" s="1"/>
  <c r="B25" i="68"/>
  <c r="C344" i="68" s="1"/>
  <c r="E24" i="68"/>
  <c r="D24" i="68"/>
  <c r="E333" i="68" s="1"/>
  <c r="C24" i="68"/>
  <c r="D333" i="68" s="1"/>
  <c r="B24" i="68"/>
  <c r="C333" i="68" s="1"/>
  <c r="E23" i="68"/>
  <c r="D23" i="68"/>
  <c r="E322" i="68" s="1"/>
  <c r="C23" i="68"/>
  <c r="D322" i="68" s="1"/>
  <c r="B23" i="68"/>
  <c r="C322" i="68" s="1"/>
  <c r="E22" i="68"/>
  <c r="D22" i="68"/>
  <c r="E311" i="68" s="1"/>
  <c r="C22" i="68"/>
  <c r="D311" i="68" s="1"/>
  <c r="B22" i="68"/>
  <c r="C311" i="68" s="1"/>
  <c r="E21" i="68"/>
  <c r="D21" i="68"/>
  <c r="E300" i="68" s="1"/>
  <c r="C21" i="68"/>
  <c r="D300" i="68" s="1"/>
  <c r="B21" i="68"/>
  <c r="C300" i="68" s="1"/>
  <c r="E20" i="68"/>
  <c r="D20" i="68"/>
  <c r="E289" i="68" s="1"/>
  <c r="C20" i="68"/>
  <c r="D289" i="68" s="1"/>
  <c r="B20" i="68"/>
  <c r="C289" i="68" s="1"/>
  <c r="E19" i="68"/>
  <c r="D19" i="68"/>
  <c r="E278" i="68" s="1"/>
  <c r="C19" i="68"/>
  <c r="D278" i="68" s="1"/>
  <c r="B19" i="68"/>
  <c r="C278" i="68" s="1"/>
  <c r="E18" i="68"/>
  <c r="D18" i="68"/>
  <c r="E267" i="68" s="1"/>
  <c r="C18" i="68"/>
  <c r="D267" i="68" s="1"/>
  <c r="B18" i="68"/>
  <c r="C267" i="68" s="1"/>
  <c r="E17" i="68"/>
  <c r="D17" i="68"/>
  <c r="E256" i="68" s="1"/>
  <c r="C17" i="68"/>
  <c r="D256" i="68" s="1"/>
  <c r="B17" i="68"/>
  <c r="C256" i="68" s="1"/>
  <c r="E16" i="68"/>
  <c r="D16" i="68"/>
  <c r="E245" i="68" s="1"/>
  <c r="C16" i="68"/>
  <c r="D245" i="68" s="1"/>
  <c r="B16" i="68"/>
  <c r="C245" i="68" s="1"/>
  <c r="E15" i="68"/>
  <c r="D15" i="68"/>
  <c r="E234" i="68" s="1"/>
  <c r="C15" i="68"/>
  <c r="D234" i="68" s="1"/>
  <c r="B15" i="68"/>
  <c r="C234" i="68" s="1"/>
  <c r="E14" i="68"/>
  <c r="D14" i="68"/>
  <c r="E223" i="68" s="1"/>
  <c r="C14" i="68"/>
  <c r="D223" i="68" s="1"/>
  <c r="B14" i="68"/>
  <c r="C223" i="68" s="1"/>
  <c r="E13" i="68"/>
  <c r="D13" i="68"/>
  <c r="E212" i="68" s="1"/>
  <c r="C13" i="68"/>
  <c r="D212" i="68" s="1"/>
  <c r="B13" i="68"/>
  <c r="C212" i="68" s="1"/>
  <c r="E12" i="68"/>
  <c r="D12" i="68"/>
  <c r="E201" i="68" s="1"/>
  <c r="C12" i="68"/>
  <c r="D201" i="68" s="1"/>
  <c r="B12" i="68"/>
  <c r="C201" i="68" s="1"/>
  <c r="E11" i="68"/>
  <c r="D11" i="68"/>
  <c r="E190" i="68" s="1"/>
  <c r="C11" i="68"/>
  <c r="D190" i="68" s="1"/>
  <c r="B11" i="68"/>
  <c r="C190" i="68" s="1"/>
  <c r="E10" i="68"/>
  <c r="D10" i="68"/>
  <c r="E179" i="68" s="1"/>
  <c r="C10" i="68"/>
  <c r="D179" i="68" s="1"/>
  <c r="B10" i="68"/>
  <c r="C179" i="68" s="1"/>
  <c r="E9" i="68"/>
  <c r="D9" i="68"/>
  <c r="E168" i="68" s="1"/>
  <c r="C9" i="68"/>
  <c r="D168" i="68" s="1"/>
  <c r="B9" i="68"/>
  <c r="C168" i="68" s="1"/>
  <c r="E8" i="68"/>
  <c r="D8" i="68"/>
  <c r="E157" i="68" s="1"/>
  <c r="C8" i="68"/>
  <c r="D157" i="68" s="1"/>
  <c r="B8" i="68"/>
  <c r="C157" i="68" s="1"/>
  <c r="E7" i="68"/>
  <c r="D7" i="68"/>
  <c r="E146" i="68" s="1"/>
  <c r="C7" i="68"/>
  <c r="D146" i="68" s="1"/>
  <c r="B7" i="68"/>
  <c r="C146" i="68" s="1"/>
  <c r="E6" i="68"/>
  <c r="D6" i="68"/>
  <c r="E135" i="68" s="1"/>
  <c r="C6" i="68"/>
  <c r="D135" i="68" s="1"/>
  <c r="B6" i="68"/>
  <c r="C135" i="68" s="1"/>
  <c r="E5" i="68"/>
  <c r="D5" i="68"/>
  <c r="E124" i="68" s="1"/>
  <c r="C5" i="68"/>
  <c r="D124" i="68" s="1"/>
  <c r="B5" i="68"/>
  <c r="C124" i="68" s="1"/>
  <c r="E4" i="68"/>
  <c r="D4" i="68"/>
  <c r="C4" i="68"/>
  <c r="B4" i="68"/>
  <c r="C1009" i="68" l="1"/>
  <c r="D1243" i="68"/>
  <c r="E941" i="68"/>
  <c r="F884" i="68"/>
  <c r="C275" i="88"/>
  <c r="D275" i="88"/>
  <c r="E275" i="68"/>
  <c r="F804" i="68"/>
  <c r="E807" i="68"/>
  <c r="E891" i="68"/>
  <c r="D1054" i="68"/>
  <c r="F807" i="68"/>
  <c r="E889" i="68"/>
  <c r="E199" i="68"/>
  <c r="D674" i="68"/>
  <c r="D517" i="68"/>
  <c r="C268" i="88"/>
  <c r="C253" i="68"/>
  <c r="C259" i="68"/>
  <c r="E401" i="68"/>
  <c r="C517" i="68"/>
  <c r="C891" i="68"/>
  <c r="D268" i="88"/>
  <c r="D549" i="68"/>
  <c r="D137" i="68"/>
  <c r="E144" i="68"/>
  <c r="D149" i="68"/>
  <c r="C162" i="68"/>
  <c r="E183" i="68"/>
  <c r="D342" i="68"/>
  <c r="E457" i="68"/>
  <c r="E460" i="68"/>
  <c r="C525" i="68"/>
  <c r="E537" i="68"/>
  <c r="E540" i="68"/>
  <c r="E549" i="68"/>
  <c r="E614" i="68"/>
  <c r="D690" i="68"/>
  <c r="D717" i="68"/>
  <c r="C735" i="68"/>
  <c r="D769" i="68"/>
  <c r="F803" i="68"/>
  <c r="D1072" i="68"/>
  <c r="E763" i="68"/>
  <c r="C769" i="68"/>
  <c r="F800" i="68"/>
  <c r="E803" i="68"/>
  <c r="E149" i="68"/>
  <c r="C265" i="68"/>
  <c r="D280" i="68"/>
  <c r="E424" i="68"/>
  <c r="D525" i="68"/>
  <c r="D309" i="68"/>
  <c r="C513" i="68"/>
  <c r="D669" i="68"/>
  <c r="C1068" i="68"/>
  <c r="E133" i="68"/>
  <c r="C296" i="68"/>
  <c r="E337" i="68"/>
  <c r="D403" i="68"/>
  <c r="D513" i="68"/>
  <c r="C518" i="68"/>
  <c r="D542" i="68"/>
  <c r="D553" i="68"/>
  <c r="D646" i="68"/>
  <c r="C770" i="68"/>
  <c r="D1068" i="68"/>
  <c r="C133" i="68"/>
  <c r="C330" i="68"/>
  <c r="D337" i="68"/>
  <c r="E405" i="68"/>
  <c r="D652" i="68"/>
  <c r="E652" i="68" s="1"/>
  <c r="C847" i="68"/>
  <c r="F939" i="68"/>
  <c r="D970" i="68"/>
  <c r="F196" i="68"/>
  <c r="D261" i="68"/>
  <c r="E261" i="68" s="1"/>
  <c r="E518" i="68"/>
  <c r="E542" i="68"/>
  <c r="E553" i="68"/>
  <c r="E247" i="68"/>
  <c r="C328" i="68"/>
  <c r="E381" i="68"/>
  <c r="C402" i="68"/>
  <c r="D584" i="68"/>
  <c r="F619" i="68"/>
  <c r="C682" i="68"/>
  <c r="D747" i="68"/>
  <c r="C861" i="68"/>
  <c r="D894" i="68"/>
  <c r="C946" i="68"/>
  <c r="C1001" i="68"/>
  <c r="D1058" i="68"/>
  <c r="E1077" i="68"/>
  <c r="C1084" i="68"/>
  <c r="D1117" i="68"/>
  <c r="D1128" i="68"/>
  <c r="E1143" i="68"/>
  <c r="C1146" i="68"/>
  <c r="C1177" i="68"/>
  <c r="D1228" i="68"/>
  <c r="D1261" i="68"/>
  <c r="D214" i="68"/>
  <c r="C242" i="68"/>
  <c r="F285" i="68"/>
  <c r="E404" i="68"/>
  <c r="C514" i="68"/>
  <c r="D546" i="68"/>
  <c r="D550" i="68"/>
  <c r="C572" i="68"/>
  <c r="E657" i="68"/>
  <c r="D701" i="68"/>
  <c r="C714" i="68"/>
  <c r="E758" i="68"/>
  <c r="E769" i="68"/>
  <c r="F782" i="68"/>
  <c r="F935" i="68"/>
  <c r="D946" i="68"/>
  <c r="C989" i="68"/>
  <c r="C1062" i="68"/>
  <c r="D1073" i="68"/>
  <c r="C1076" i="68"/>
  <c r="D1084" i="68"/>
  <c r="E1110" i="68"/>
  <c r="D1185" i="68"/>
  <c r="C170" i="68"/>
  <c r="E214" i="68"/>
  <c r="E514" i="68"/>
  <c r="E546" i="68"/>
  <c r="E550" i="68"/>
  <c r="D572" i="68"/>
  <c r="C822" i="68"/>
  <c r="C849" i="68"/>
  <c r="E895" i="68"/>
  <c r="F959" i="68"/>
  <c r="D989" i="68"/>
  <c r="D1069" i="68"/>
  <c r="C1072" i="68"/>
  <c r="D1076" i="68"/>
  <c r="E1108" i="68"/>
  <c r="C1116" i="68"/>
  <c r="E1215" i="68"/>
  <c r="D1304" i="68"/>
  <c r="E1320" i="68"/>
  <c r="F482" i="68"/>
  <c r="D482" i="68"/>
  <c r="F520" i="68"/>
  <c r="D520" i="68"/>
  <c r="E535" i="68"/>
  <c r="D535" i="68"/>
  <c r="C548" i="68"/>
  <c r="E548" i="68"/>
  <c r="D586" i="68"/>
  <c r="C586" i="68"/>
  <c r="F639" i="68"/>
  <c r="D639" i="68"/>
  <c r="E686" i="68"/>
  <c r="D686" i="68"/>
  <c r="E1181" i="68"/>
  <c r="D1181" i="68"/>
  <c r="C1181" i="68"/>
  <c r="C127" i="68"/>
  <c r="E142" i="68"/>
  <c r="D220" i="68"/>
  <c r="E248" i="68"/>
  <c r="C254" i="68"/>
  <c r="C284" i="68"/>
  <c r="C308" i="68"/>
  <c r="E320" i="68"/>
  <c r="E326" i="68"/>
  <c r="F462" i="68"/>
  <c r="E462" i="68"/>
  <c r="F470" i="68"/>
  <c r="D470" i="68"/>
  <c r="C482" i="68"/>
  <c r="C520" i="68"/>
  <c r="C615" i="68"/>
  <c r="F615" i="68"/>
  <c r="C668" i="68"/>
  <c r="D668" i="68"/>
  <c r="D723" i="68"/>
  <c r="F859" i="68"/>
  <c r="C859" i="68"/>
  <c r="F883" i="68"/>
  <c r="C883" i="68"/>
  <c r="F949" i="68"/>
  <c r="D949" i="68"/>
  <c r="C949" i="68"/>
  <c r="C960" i="68"/>
  <c r="F960" i="68"/>
  <c r="D960" i="68"/>
  <c r="E987" i="68"/>
  <c r="E992" i="68"/>
  <c r="E1066" i="68"/>
  <c r="D1066" i="68"/>
  <c r="C1066" i="68"/>
  <c r="E1070" i="68"/>
  <c r="D1070" i="68"/>
  <c r="C1070" i="68"/>
  <c r="E1074" i="68"/>
  <c r="D1074" i="68"/>
  <c r="C1074" i="68"/>
  <c r="E1088" i="68"/>
  <c r="D1088" i="68"/>
  <c r="C1088" i="68"/>
  <c r="E1102" i="68"/>
  <c r="D1106" i="68"/>
  <c r="E1106" i="68"/>
  <c r="E1178" i="68"/>
  <c r="D1178" i="68"/>
  <c r="E1235" i="68"/>
  <c r="D115" i="68"/>
  <c r="D127" i="68"/>
  <c r="D128" i="68"/>
  <c r="E163" i="68"/>
  <c r="F176" i="68"/>
  <c r="F192" i="68"/>
  <c r="D219" i="68"/>
  <c r="C227" i="68"/>
  <c r="E237" i="68"/>
  <c r="D303" i="68"/>
  <c r="C306" i="68"/>
  <c r="C314" i="68"/>
  <c r="C316" i="68"/>
  <c r="C374" i="68"/>
  <c r="D374" i="68"/>
  <c r="F414" i="68"/>
  <c r="C414" i="68"/>
  <c r="C462" i="68"/>
  <c r="C470" i="68"/>
  <c r="C515" i="68"/>
  <c r="E515" i="68"/>
  <c r="D515" i="68"/>
  <c r="E615" i="68"/>
  <c r="E659" i="68"/>
  <c r="F659" i="68"/>
  <c r="E751" i="68"/>
  <c r="C751" i="68"/>
  <c r="E778" i="68"/>
  <c r="F778" i="68"/>
  <c r="D778" i="68"/>
  <c r="E802" i="68"/>
  <c r="F802" i="68"/>
  <c r="E806" i="68"/>
  <c r="F806" i="68"/>
  <c r="C817" i="68"/>
  <c r="C826" i="68"/>
  <c r="C829" i="68"/>
  <c r="E829" i="68"/>
  <c r="F856" i="68"/>
  <c r="D856" i="68"/>
  <c r="F881" i="68"/>
  <c r="E881" i="68"/>
  <c r="D881" i="68"/>
  <c r="C921" i="68"/>
  <c r="E950" i="68"/>
  <c r="D950" i="68"/>
  <c r="E1059" i="68"/>
  <c r="D1059" i="68"/>
  <c r="C1059" i="68"/>
  <c r="E1067" i="68"/>
  <c r="D1067" i="68"/>
  <c r="E1071" i="68"/>
  <c r="D1071" i="68"/>
  <c r="E1075" i="68"/>
  <c r="D1075" i="68"/>
  <c r="E1089" i="68"/>
  <c r="D1089" i="68"/>
  <c r="E1092" i="68"/>
  <c r="D1092" i="68"/>
  <c r="C1092" i="68"/>
  <c r="D1100" i="68"/>
  <c r="E1100" i="68"/>
  <c r="E1121" i="68"/>
  <c r="D1121" i="68"/>
  <c r="C1121" i="68"/>
  <c r="C1171" i="68"/>
  <c r="D1212" i="68"/>
  <c r="C1212" i="68"/>
  <c r="D1316" i="68"/>
  <c r="E1316" i="68"/>
  <c r="C551" i="68"/>
  <c r="E551" i="68"/>
  <c r="D551" i="68"/>
  <c r="F756" i="68"/>
  <c r="C756" i="68"/>
  <c r="C128" i="68"/>
  <c r="F194" i="68"/>
  <c r="D463" i="68"/>
  <c r="D548" i="68"/>
  <c r="C552" i="68"/>
  <c r="E552" i="68"/>
  <c r="F801" i="68"/>
  <c r="E801" i="68"/>
  <c r="D801" i="68"/>
  <c r="F805" i="68"/>
  <c r="E805" i="68"/>
  <c r="D805" i="68"/>
  <c r="F945" i="68"/>
  <c r="D945" i="68"/>
  <c r="E1055" i="68"/>
  <c r="D1055" i="68"/>
  <c r="C1055" i="68"/>
  <c r="E115" i="68"/>
  <c r="E127" i="68"/>
  <c r="E219" i="68"/>
  <c r="E314" i="68"/>
  <c r="F361" i="68"/>
  <c r="E361" i="68"/>
  <c r="F402" i="68"/>
  <c r="D402" i="68"/>
  <c r="D408" i="68"/>
  <c r="E408" i="68"/>
  <c r="D462" i="68"/>
  <c r="F516" i="68"/>
  <c r="D516" i="68"/>
  <c r="C519" i="68"/>
  <c r="E519" i="68"/>
  <c r="D519" i="68"/>
  <c r="C547" i="68"/>
  <c r="E547" i="68"/>
  <c r="D547" i="68"/>
  <c r="F596" i="68"/>
  <c r="D596" i="68"/>
  <c r="C647" i="68"/>
  <c r="D647" i="68"/>
  <c r="E647" i="68" s="1"/>
  <c r="E718" i="68"/>
  <c r="D718" i="68"/>
  <c r="E789" i="68"/>
  <c r="C789" i="68"/>
  <c r="C950" i="68"/>
  <c r="E1063" i="68"/>
  <c r="D1063" i="68"/>
  <c r="C1063" i="68"/>
  <c r="C1067" i="68"/>
  <c r="C1071" i="68"/>
  <c r="C1075" i="68"/>
  <c r="C1089" i="68"/>
  <c r="E1093" i="68"/>
  <c r="D1093" i="68"/>
  <c r="D1147" i="68"/>
  <c r="E1147" i="68"/>
  <c r="C1220" i="68"/>
  <c r="E1220" i="68"/>
  <c r="D1222" i="68"/>
  <c r="C1265" i="68"/>
  <c r="D1265" i="68"/>
  <c r="C1308" i="68"/>
  <c r="D1308" i="68"/>
  <c r="E800" i="68"/>
  <c r="E804" i="68"/>
  <c r="E836" i="68"/>
  <c r="C895" i="68"/>
  <c r="C939" i="68"/>
  <c r="C959" i="68"/>
  <c r="E972" i="68"/>
  <c r="C1054" i="68"/>
  <c r="C1058" i="68"/>
  <c r="C1069" i="68"/>
  <c r="C1073" i="68"/>
  <c r="D1077" i="68"/>
  <c r="E1098" i="68"/>
  <c r="C1117" i="68"/>
  <c r="C1124" i="68"/>
  <c r="C1215" i="68"/>
  <c r="D1230" i="68"/>
  <c r="C1234" i="68"/>
  <c r="E1239" i="68"/>
  <c r="C437" i="68"/>
  <c r="F437" i="68"/>
  <c r="E437" i="68"/>
  <c r="D484" i="68"/>
  <c r="F484" i="68"/>
  <c r="C561" i="68"/>
  <c r="D561" i="68"/>
  <c r="C685" i="68"/>
  <c r="E685" i="68"/>
  <c r="D685" i="68"/>
  <c r="E774" i="68"/>
  <c r="C774" i="68"/>
  <c r="E1015" i="68"/>
  <c r="D1015" i="68"/>
  <c r="C1015" i="68"/>
  <c r="E1081" i="68"/>
  <c r="D1081" i="68"/>
  <c r="C1081" i="68"/>
  <c r="E119" i="68"/>
  <c r="E138" i="68"/>
  <c r="E143" i="68"/>
  <c r="E162" i="68"/>
  <c r="D182" i="68"/>
  <c r="C187" i="68"/>
  <c r="C188" i="68"/>
  <c r="F193" i="68"/>
  <c r="E195" i="68"/>
  <c r="D227" i="68"/>
  <c r="C241" i="68"/>
  <c r="E242" i="68"/>
  <c r="D252" i="68"/>
  <c r="D253" i="68"/>
  <c r="D254" i="68"/>
  <c r="D271" i="68"/>
  <c r="C286" i="68"/>
  <c r="E306" i="68"/>
  <c r="D308" i="68"/>
  <c r="E330" i="68"/>
  <c r="D346" i="68"/>
  <c r="C351" i="68"/>
  <c r="C353" i="68"/>
  <c r="C362" i="68"/>
  <c r="D362" i="68"/>
  <c r="F382" i="68"/>
  <c r="C382" i="68"/>
  <c r="D383" i="68"/>
  <c r="C385" i="68"/>
  <c r="E385" i="68"/>
  <c r="D385" i="68"/>
  <c r="F390" i="68"/>
  <c r="D390" i="68"/>
  <c r="C390" i="68"/>
  <c r="D437" i="68"/>
  <c r="F474" i="68"/>
  <c r="D474" i="68"/>
  <c r="C474" i="68"/>
  <c r="E479" i="68"/>
  <c r="F479" i="68"/>
  <c r="C479" i="68"/>
  <c r="C484" i="68"/>
  <c r="D531" i="68"/>
  <c r="E531" i="68"/>
  <c r="E581" i="68"/>
  <c r="D581" i="68"/>
  <c r="C623" i="68"/>
  <c r="D623" i="68"/>
  <c r="C673" i="68"/>
  <c r="E673" i="68"/>
  <c r="D673" i="68"/>
  <c r="C697" i="68"/>
  <c r="E697" i="68"/>
  <c r="D697" i="68"/>
  <c r="F707" i="68"/>
  <c r="C707" i="68"/>
  <c r="D835" i="68"/>
  <c r="F835" i="68"/>
  <c r="E835" i="68"/>
  <c r="F430" i="68"/>
  <c r="E430" i="68"/>
  <c r="D430" i="68"/>
  <c r="E439" i="68"/>
  <c r="F439" i="68"/>
  <c r="D439" i="68"/>
  <c r="E585" i="68"/>
  <c r="D585" i="68"/>
  <c r="C585" i="68"/>
  <c r="E785" i="68"/>
  <c r="C785" i="68"/>
  <c r="F905" i="68"/>
  <c r="D905" i="68"/>
  <c r="E905" i="68"/>
  <c r="C905" i="68"/>
  <c r="E1011" i="68"/>
  <c r="D1011" i="68"/>
  <c r="C1011" i="68"/>
  <c r="E1019" i="68"/>
  <c r="D1019" i="68"/>
  <c r="C1019" i="68"/>
  <c r="E1023" i="68"/>
  <c r="D1023" i="68"/>
  <c r="C1023" i="68"/>
  <c r="D1211" i="68"/>
  <c r="E1211" i="68"/>
  <c r="C1211" i="68"/>
  <c r="C1264" i="68"/>
  <c r="E1264" i="68"/>
  <c r="D1264" i="68"/>
  <c r="C1307" i="68"/>
  <c r="E1307" i="68"/>
  <c r="D1307" i="68"/>
  <c r="E129" i="68"/>
  <c r="C137" i="68"/>
  <c r="C142" i="68"/>
  <c r="D175" i="68"/>
  <c r="F177" i="68"/>
  <c r="C185" i="68"/>
  <c r="D187" i="68"/>
  <c r="C219" i="68"/>
  <c r="C220" i="68"/>
  <c r="E227" i="68"/>
  <c r="C237" i="68"/>
  <c r="E241" i="68"/>
  <c r="D248" i="68"/>
  <c r="E252" i="68"/>
  <c r="E253" i="68"/>
  <c r="E286" i="68"/>
  <c r="E308" i="68"/>
  <c r="C337" i="68"/>
  <c r="D338" i="68"/>
  <c r="E351" i="68"/>
  <c r="C361" i="68"/>
  <c r="F375" i="68"/>
  <c r="E375" i="68"/>
  <c r="C381" i="68"/>
  <c r="D381" i="68"/>
  <c r="D382" i="68"/>
  <c r="F385" i="68"/>
  <c r="E390" i="68"/>
  <c r="D423" i="68"/>
  <c r="E425" i="68"/>
  <c r="D428" i="68"/>
  <c r="E428" i="68"/>
  <c r="F434" i="68"/>
  <c r="E434" i="68"/>
  <c r="D434" i="68"/>
  <c r="D436" i="68"/>
  <c r="F436" i="68"/>
  <c r="E436" i="68"/>
  <c r="F438" i="68"/>
  <c r="E438" i="68"/>
  <c r="D438" i="68"/>
  <c r="D440" i="68"/>
  <c r="F440" i="68"/>
  <c r="E440" i="68"/>
  <c r="F446" i="68"/>
  <c r="E446" i="68"/>
  <c r="D446" i="68"/>
  <c r="E474" i="68"/>
  <c r="E505" i="68"/>
  <c r="F505" i="68"/>
  <c r="F508" i="68"/>
  <c r="D508" i="68"/>
  <c r="C508" i="68"/>
  <c r="C528" i="68"/>
  <c r="E528" i="68"/>
  <c r="C559" i="68"/>
  <c r="E559" i="68"/>
  <c r="D559" i="68"/>
  <c r="C579" i="68"/>
  <c r="E579" i="68"/>
  <c r="D579" i="68"/>
  <c r="C581" i="68"/>
  <c r="F727" i="68"/>
  <c r="E727" i="68"/>
  <c r="D727" i="68"/>
  <c r="C727" i="68"/>
  <c r="F739" i="68"/>
  <c r="E739" i="68"/>
  <c r="D739" i="68"/>
  <c r="C739" i="68"/>
  <c r="C746" i="68"/>
  <c r="E746" i="68"/>
  <c r="D746" i="68"/>
  <c r="F759" i="68"/>
  <c r="E759" i="68"/>
  <c r="D759" i="68"/>
  <c r="C759" i="68"/>
  <c r="D783" i="68"/>
  <c r="F783" i="68"/>
  <c r="E783" i="68"/>
  <c r="E383" i="68"/>
  <c r="C383" i="68"/>
  <c r="E435" i="68"/>
  <c r="F435" i="68"/>
  <c r="D435" i="68"/>
  <c r="C441" i="68"/>
  <c r="F441" i="68"/>
  <c r="E441" i="68"/>
  <c r="F504" i="68"/>
  <c r="E504" i="68"/>
  <c r="D504" i="68"/>
  <c r="E187" i="68"/>
  <c r="F371" i="68"/>
  <c r="E371" i="68"/>
  <c r="D384" i="68"/>
  <c r="E384" i="68"/>
  <c r="C384" i="68"/>
  <c r="F386" i="68"/>
  <c r="D386" i="68"/>
  <c r="C386" i="68"/>
  <c r="F478" i="68"/>
  <c r="D478" i="68"/>
  <c r="C478" i="68"/>
  <c r="E483" i="68"/>
  <c r="F483" i="68"/>
  <c r="C483" i="68"/>
  <c r="C503" i="68"/>
  <c r="F503" i="68"/>
  <c r="D503" i="68"/>
  <c r="E509" i="68"/>
  <c r="F509" i="68"/>
  <c r="F580" i="68"/>
  <c r="E580" i="68"/>
  <c r="D580" i="68"/>
  <c r="F640" i="68"/>
  <c r="C640" i="68"/>
  <c r="F728" i="68"/>
  <c r="C728" i="68"/>
  <c r="F740" i="68"/>
  <c r="C740" i="68"/>
  <c r="F760" i="68"/>
  <c r="C760" i="68"/>
  <c r="E825" i="68"/>
  <c r="C825" i="68"/>
  <c r="E833" i="68"/>
  <c r="C833" i="68"/>
  <c r="E414" i="68"/>
  <c r="F513" i="68"/>
  <c r="F514" i="68"/>
  <c r="F515" i="68"/>
  <c r="E516" i="68"/>
  <c r="F517" i="68"/>
  <c r="F518" i="68"/>
  <c r="F519" i="68"/>
  <c r="E520" i="68"/>
  <c r="E586" i="68"/>
  <c r="F614" i="68"/>
  <c r="E646" i="68"/>
  <c r="E668" i="68"/>
  <c r="E701" i="68"/>
  <c r="E717" i="68"/>
  <c r="F836" i="68"/>
  <c r="E847" i="68"/>
  <c r="E859" i="68"/>
  <c r="E883" i="68"/>
  <c r="F933" i="68"/>
  <c r="C933" i="68"/>
  <c r="C944" i="68"/>
  <c r="E944" i="68"/>
  <c r="D947" i="68"/>
  <c r="E947" i="68"/>
  <c r="C947" i="68"/>
  <c r="F969" i="68"/>
  <c r="D969" i="68"/>
  <c r="F977" i="68"/>
  <c r="E977" i="68"/>
  <c r="D977" i="68"/>
  <c r="C977" i="68"/>
  <c r="E1012" i="68"/>
  <c r="D1012" i="68"/>
  <c r="C1012" i="68"/>
  <c r="E1016" i="68"/>
  <c r="D1016" i="68"/>
  <c r="C1016" i="68"/>
  <c r="E1020" i="68"/>
  <c r="D1020" i="68"/>
  <c r="C1020" i="68"/>
  <c r="E1024" i="68"/>
  <c r="D1024" i="68"/>
  <c r="C1024" i="68"/>
  <c r="E1186" i="68"/>
  <c r="D1186" i="68"/>
  <c r="D1216" i="68"/>
  <c r="E1216" i="68"/>
  <c r="C1216" i="68"/>
  <c r="C1226" i="68"/>
  <c r="D1226" i="68"/>
  <c r="C1311" i="68"/>
  <c r="E1311" i="68"/>
  <c r="D1311" i="68"/>
  <c r="D1322" i="68"/>
  <c r="E1322" i="68"/>
  <c r="D526" i="68"/>
  <c r="C542" i="68"/>
  <c r="D557" i="68"/>
  <c r="C584" i="68"/>
  <c r="F586" i="68"/>
  <c r="C596" i="68"/>
  <c r="E619" i="68"/>
  <c r="C639" i="68"/>
  <c r="D649" i="68"/>
  <c r="E649" i="68" s="1"/>
  <c r="D758" i="68"/>
  <c r="D772" i="68"/>
  <c r="D782" i="68"/>
  <c r="D800" i="68"/>
  <c r="C801" i="68"/>
  <c r="C802" i="68"/>
  <c r="C803" i="68"/>
  <c r="D804" i="68"/>
  <c r="C805" i="68"/>
  <c r="C806" i="68"/>
  <c r="C807" i="68"/>
  <c r="F872" i="68"/>
  <c r="D872" i="68"/>
  <c r="C925" i="68"/>
  <c r="D933" i="68"/>
  <c r="C935" i="68"/>
  <c r="D944" i="68"/>
  <c r="C948" i="68"/>
  <c r="E948" i="68"/>
  <c r="E954" i="68"/>
  <c r="F954" i="68"/>
  <c r="C954" i="68"/>
  <c r="C969" i="68"/>
  <c r="E990" i="68"/>
  <c r="D990" i="68"/>
  <c r="E1013" i="68"/>
  <c r="D1013" i="68"/>
  <c r="C1013" i="68"/>
  <c r="E1017" i="68"/>
  <c r="D1017" i="68"/>
  <c r="C1017" i="68"/>
  <c r="E1021" i="68"/>
  <c r="D1021" i="68"/>
  <c r="C1021" i="68"/>
  <c r="E1025" i="68"/>
  <c r="D1025" i="68"/>
  <c r="C1025" i="68"/>
  <c r="E1085" i="68"/>
  <c r="D1085" i="68"/>
  <c r="C1085" i="68"/>
  <c r="D1112" i="68"/>
  <c r="E1112" i="68"/>
  <c r="D1142" i="68"/>
  <c r="E1142" i="68"/>
  <c r="C1142" i="68"/>
  <c r="E934" i="68"/>
  <c r="F934" i="68"/>
  <c r="D943" i="68"/>
  <c r="C943" i="68"/>
  <c r="D955" i="68"/>
  <c r="F955" i="68"/>
  <c r="D967" i="68"/>
  <c r="E967" i="68"/>
  <c r="E1010" i="68"/>
  <c r="D1010" i="68"/>
  <c r="C1010" i="68"/>
  <c r="E1014" i="68"/>
  <c r="D1014" i="68"/>
  <c r="C1014" i="68"/>
  <c r="E1018" i="68"/>
  <c r="D1018" i="68"/>
  <c r="C1018" i="68"/>
  <c r="E1022" i="68"/>
  <c r="D1022" i="68"/>
  <c r="C1022" i="68"/>
  <c r="D1104" i="68"/>
  <c r="E1104" i="68"/>
  <c r="E1167" i="68"/>
  <c r="D1167" i="68"/>
  <c r="C1167" i="68"/>
  <c r="C1224" i="68"/>
  <c r="E1224" i="68"/>
  <c r="D1224" i="68"/>
  <c r="C1260" i="68"/>
  <c r="E1260" i="68"/>
  <c r="D1260" i="68"/>
  <c r="C1303" i="68"/>
  <c r="E1303" i="68"/>
  <c r="D1303" i="68"/>
  <c r="D1314" i="68"/>
  <c r="E1314" i="68"/>
  <c r="D1001" i="68"/>
  <c r="D1062" i="68"/>
  <c r="D1116" i="68"/>
  <c r="D1124" i="68"/>
  <c r="E1146" i="68"/>
  <c r="D1171" i="68"/>
  <c r="D1177" i="68"/>
  <c r="E1212" i="68"/>
  <c r="E1228" i="68"/>
  <c r="E1261" i="68"/>
  <c r="E1265" i="68"/>
  <c r="E1304" i="68"/>
  <c r="E1308" i="68"/>
  <c r="E1001" i="68"/>
  <c r="D1182" i="68"/>
  <c r="C1185" i="68"/>
  <c r="E1318" i="68"/>
  <c r="F207" i="68"/>
  <c r="E207" i="68"/>
  <c r="F249" i="68"/>
  <c r="C249" i="68"/>
  <c r="F273" i="68"/>
  <c r="E273" i="68"/>
  <c r="C558" i="68"/>
  <c r="E558" i="68"/>
  <c r="C562" i="68"/>
  <c r="E562" i="68"/>
  <c r="D562" i="68"/>
  <c r="F604" i="68"/>
  <c r="E604" i="68"/>
  <c r="D604" i="68"/>
  <c r="E629" i="68"/>
  <c r="D629" i="68"/>
  <c r="F653" i="68"/>
  <c r="C653" i="68"/>
  <c r="F683" i="68"/>
  <c r="C683" i="68"/>
  <c r="C750" i="68"/>
  <c r="D750" i="68"/>
  <c r="F767" i="68"/>
  <c r="D767" i="68"/>
  <c r="E767" i="68"/>
  <c r="C767" i="68"/>
  <c r="D888" i="68"/>
  <c r="F888" i="68"/>
  <c r="F913" i="68"/>
  <c r="E913" i="68"/>
  <c r="D913" i="68"/>
  <c r="D991" i="68"/>
  <c r="E991" i="68"/>
  <c r="D1101" i="68"/>
  <c r="E1101" i="68"/>
  <c r="D1109" i="68"/>
  <c r="E1109" i="68"/>
  <c r="E1132" i="68"/>
  <c r="D1132" i="68"/>
  <c r="C1132" i="68"/>
  <c r="E1136" i="68"/>
  <c r="D1136" i="68"/>
  <c r="D1145" i="68"/>
  <c r="E1145" i="68"/>
  <c r="C1145" i="68"/>
  <c r="E1164" i="68"/>
  <c r="C1164" i="68"/>
  <c r="E1179" i="68"/>
  <c r="D1179" i="68"/>
  <c r="C1179" i="68"/>
  <c r="D126" i="68"/>
  <c r="C131" i="68"/>
  <c r="C132" i="68"/>
  <c r="C140" i="68"/>
  <c r="C153" i="68"/>
  <c r="C154" i="68"/>
  <c r="F231" i="68"/>
  <c r="C231" i="68"/>
  <c r="C481" i="68"/>
  <c r="F481" i="68"/>
  <c r="C563" i="68"/>
  <c r="F563" i="68"/>
  <c r="E563" i="68"/>
  <c r="F635" i="68"/>
  <c r="D635" i="68"/>
  <c r="C635" i="68"/>
  <c r="C695" i="68"/>
  <c r="C738" i="68"/>
  <c r="E738" i="68"/>
  <c r="F899" i="68"/>
  <c r="C899" i="68"/>
  <c r="E899" i="68"/>
  <c r="F981" i="68"/>
  <c r="D981" i="68"/>
  <c r="C981" i="68"/>
  <c r="E981" i="68"/>
  <c r="D1107" i="68"/>
  <c r="E1107" i="68"/>
  <c r="E1118" i="68"/>
  <c r="C1118" i="68"/>
  <c r="D1118" i="68"/>
  <c r="C1136" i="68"/>
  <c r="D1141" i="68"/>
  <c r="E1141" i="68"/>
  <c r="C1141" i="68"/>
  <c r="D1164" i="68"/>
  <c r="E1180" i="68"/>
  <c r="D1180" i="68"/>
  <c r="C1180" i="68"/>
  <c r="C1231" i="68"/>
  <c r="E1231" i="68"/>
  <c r="D1317" i="68"/>
  <c r="E1317" i="68"/>
  <c r="C198" i="68"/>
  <c r="E198" i="68"/>
  <c r="F341" i="68"/>
  <c r="D341" i="68"/>
  <c r="F379" i="68"/>
  <c r="E379" i="68"/>
  <c r="C379" i="68"/>
  <c r="E530" i="68"/>
  <c r="D530" i="68"/>
  <c r="D606" i="68"/>
  <c r="F606" i="68"/>
  <c r="E606" i="68"/>
  <c r="E627" i="68"/>
  <c r="D627" i="68"/>
  <c r="C784" i="68"/>
  <c r="E784" i="68"/>
  <c r="F784" i="68"/>
  <c r="F937" i="68"/>
  <c r="E937" i="68"/>
  <c r="D937" i="68"/>
  <c r="C937" i="68"/>
  <c r="C968" i="68"/>
  <c r="E968" i="68"/>
  <c r="E1094" i="68"/>
  <c r="D1094" i="68"/>
  <c r="C1094" i="68"/>
  <c r="E1120" i="68"/>
  <c r="D1120" i="68"/>
  <c r="C1120" i="68"/>
  <c r="D1160" i="68"/>
  <c r="E1160" i="68"/>
  <c r="E1184" i="68"/>
  <c r="D1184" i="68"/>
  <c r="C1184" i="68"/>
  <c r="C141" i="68"/>
  <c r="C166" i="68"/>
  <c r="D197" i="68"/>
  <c r="E197" i="68"/>
  <c r="D198" i="68"/>
  <c r="C273" i="68"/>
  <c r="C325" i="68"/>
  <c r="D325" i="68"/>
  <c r="F339" i="68"/>
  <c r="E339" i="68"/>
  <c r="C341" i="68"/>
  <c r="F363" i="68"/>
  <c r="E363" i="68"/>
  <c r="F373" i="68"/>
  <c r="E373" i="68"/>
  <c r="D373" i="68"/>
  <c r="E461" i="68"/>
  <c r="E491" i="68"/>
  <c r="F491" i="68"/>
  <c r="D491" i="68"/>
  <c r="C493" i="68"/>
  <c r="F493" i="68"/>
  <c r="E493" i="68"/>
  <c r="E495" i="68"/>
  <c r="F495" i="68"/>
  <c r="D495" i="68"/>
  <c r="D502" i="68"/>
  <c r="F502" i="68"/>
  <c r="D506" i="68"/>
  <c r="F506" i="68"/>
  <c r="C506" i="68"/>
  <c r="C524" i="68"/>
  <c r="E524" i="68"/>
  <c r="E541" i="68"/>
  <c r="D558" i="68"/>
  <c r="F568" i="68"/>
  <c r="E568" i="68"/>
  <c r="D568" i="68"/>
  <c r="C606" i="68"/>
  <c r="D651" i="68"/>
  <c r="E651" i="68" s="1"/>
  <c r="D653" i="68"/>
  <c r="E653" i="68" s="1"/>
  <c r="F658" i="68"/>
  <c r="C658" i="68"/>
  <c r="E672" i="68"/>
  <c r="F724" i="68"/>
  <c r="C724" i="68"/>
  <c r="E750" i="68"/>
  <c r="F773" i="68"/>
  <c r="D773" i="68"/>
  <c r="E773" i="68"/>
  <c r="D823" i="68"/>
  <c r="E823" i="68"/>
  <c r="F823" i="68"/>
  <c r="C823" i="68"/>
  <c r="D878" i="68"/>
  <c r="F893" i="68"/>
  <c r="E893" i="68"/>
  <c r="D893" i="68"/>
  <c r="C932" i="68"/>
  <c r="F932" i="68"/>
  <c r="D932" i="68"/>
  <c r="D1099" i="68"/>
  <c r="E1099" i="68"/>
  <c r="C119" i="68"/>
  <c r="E126" i="68"/>
  <c r="D130" i="68"/>
  <c r="D131" i="68"/>
  <c r="D132" i="68"/>
  <c r="D139" i="68"/>
  <c r="D140" i="68"/>
  <c r="D141" i="68"/>
  <c r="C144" i="68"/>
  <c r="D153" i="68"/>
  <c r="C159" i="68"/>
  <c r="C161" i="68"/>
  <c r="E166" i="68"/>
  <c r="C171" i="68"/>
  <c r="D172" i="68"/>
  <c r="C176" i="68"/>
  <c r="C177" i="68"/>
  <c r="C181" i="68"/>
  <c r="C183" i="68"/>
  <c r="C184" i="68"/>
  <c r="D186" i="68"/>
  <c r="C192" i="68"/>
  <c r="C193" i="68"/>
  <c r="D194" i="68"/>
  <c r="C195" i="68"/>
  <c r="C196" i="68"/>
  <c r="C197" i="68"/>
  <c r="F198" i="68"/>
  <c r="F203" i="68"/>
  <c r="D203" i="68"/>
  <c r="D207" i="68"/>
  <c r="D217" i="68"/>
  <c r="E217" i="68"/>
  <c r="E218" i="68"/>
  <c r="D221" i="68"/>
  <c r="C221" i="68"/>
  <c r="D231" i="68"/>
  <c r="C236" i="68"/>
  <c r="D240" i="68"/>
  <c r="C240" i="68"/>
  <c r="E249" i="68"/>
  <c r="D270" i="68"/>
  <c r="F281" i="68"/>
  <c r="E281" i="68"/>
  <c r="F283" i="68"/>
  <c r="D283" i="68"/>
  <c r="F292" i="68"/>
  <c r="E292" i="68"/>
  <c r="D293" i="68"/>
  <c r="D295" i="68"/>
  <c r="C302" i="68"/>
  <c r="F304" i="68"/>
  <c r="D304" i="68"/>
  <c r="D313" i="68"/>
  <c r="F324" i="68"/>
  <c r="C324" i="68"/>
  <c r="C339" i="68"/>
  <c r="E341" i="68"/>
  <c r="F349" i="68"/>
  <c r="D349" i="68"/>
  <c r="D350" i="68"/>
  <c r="F357" i="68"/>
  <c r="E357" i="68"/>
  <c r="D358" i="68"/>
  <c r="C363" i="68"/>
  <c r="C373" i="68"/>
  <c r="F394" i="68"/>
  <c r="D394" i="68"/>
  <c r="C394" i="68"/>
  <c r="D407" i="68"/>
  <c r="F418" i="68"/>
  <c r="D418" i="68"/>
  <c r="C418" i="68"/>
  <c r="D427" i="68"/>
  <c r="E429" i="68"/>
  <c r="F450" i="68"/>
  <c r="D450" i="68"/>
  <c r="C450" i="68"/>
  <c r="F458" i="68"/>
  <c r="E458" i="68"/>
  <c r="D458" i="68"/>
  <c r="D481" i="68"/>
  <c r="C491" i="68"/>
  <c r="D493" i="68"/>
  <c r="C495" i="68"/>
  <c r="C502" i="68"/>
  <c r="C507" i="68"/>
  <c r="F507" i="68"/>
  <c r="F529" i="68"/>
  <c r="D529" i="68"/>
  <c r="C529" i="68"/>
  <c r="F538" i="68"/>
  <c r="E538" i="68"/>
  <c r="D538" i="68"/>
  <c r="D563" i="68"/>
  <c r="C568" i="68"/>
  <c r="D582" i="68"/>
  <c r="E582" i="68"/>
  <c r="C582" i="68"/>
  <c r="E601" i="68"/>
  <c r="F601" i="68"/>
  <c r="D601" i="68"/>
  <c r="C603" i="68"/>
  <c r="F603" i="68"/>
  <c r="E603" i="68"/>
  <c r="E605" i="68"/>
  <c r="F605" i="68"/>
  <c r="D605" i="68"/>
  <c r="C607" i="68"/>
  <c r="F607" i="68"/>
  <c r="E607" i="68"/>
  <c r="F612" i="68"/>
  <c r="E612" i="68"/>
  <c r="D612" i="68"/>
  <c r="E617" i="68"/>
  <c r="F617" i="68"/>
  <c r="D617" i="68"/>
  <c r="E624" i="68"/>
  <c r="D624" i="68"/>
  <c r="E626" i="68"/>
  <c r="D626" i="68"/>
  <c r="E628" i="68"/>
  <c r="D628" i="68"/>
  <c r="F630" i="68"/>
  <c r="E630" i="68"/>
  <c r="D630" i="68"/>
  <c r="E635" i="68"/>
  <c r="F663" i="68"/>
  <c r="E663" i="68"/>
  <c r="F703" i="68"/>
  <c r="C703" i="68"/>
  <c r="F706" i="68"/>
  <c r="E706" i="68"/>
  <c r="D706" i="68"/>
  <c r="F715" i="68"/>
  <c r="C715" i="68"/>
  <c r="C734" i="68"/>
  <c r="E734" i="68"/>
  <c r="D738" i="68"/>
  <c r="D768" i="68"/>
  <c r="C771" i="68"/>
  <c r="C773" i="68"/>
  <c r="F793" i="68"/>
  <c r="E793" i="68"/>
  <c r="D793" i="68"/>
  <c r="C824" i="68"/>
  <c r="E824" i="68"/>
  <c r="F824" i="68"/>
  <c r="D827" i="68"/>
  <c r="E827" i="68"/>
  <c r="F827" i="68"/>
  <c r="C827" i="68"/>
  <c r="F837" i="68"/>
  <c r="C837" i="68"/>
  <c r="E837" i="68"/>
  <c r="D837" i="68"/>
  <c r="F846" i="68"/>
  <c r="D846" i="68"/>
  <c r="F858" i="68"/>
  <c r="D858" i="68"/>
  <c r="C893" i="68"/>
  <c r="D923" i="68"/>
  <c r="E923" i="68"/>
  <c r="F923" i="68"/>
  <c r="C923" i="68"/>
  <c r="D927" i="68"/>
  <c r="F927" i="68"/>
  <c r="E927" i="68"/>
  <c r="C927" i="68"/>
  <c r="F961" i="68"/>
  <c r="D961" i="68"/>
  <c r="C961" i="68"/>
  <c r="E961" i="68"/>
  <c r="E1082" i="68"/>
  <c r="D1082" i="68"/>
  <c r="C1082" i="68"/>
  <c r="E1187" i="68"/>
  <c r="D1187" i="68"/>
  <c r="C1187" i="68"/>
  <c r="D1209" i="68"/>
  <c r="E1209" i="68"/>
  <c r="C1209" i="68"/>
  <c r="C1258" i="68"/>
  <c r="E1258" i="68"/>
  <c r="D1258" i="68"/>
  <c r="C1262" i="68"/>
  <c r="E1262" i="68"/>
  <c r="D1262" i="68"/>
  <c r="E216" i="68"/>
  <c r="C216" i="68"/>
  <c r="D480" i="68"/>
  <c r="F480" i="68"/>
  <c r="C480" i="68"/>
  <c r="C485" i="68"/>
  <c r="F485" i="68"/>
  <c r="D485" i="68"/>
  <c r="D602" i="68"/>
  <c r="F602" i="68"/>
  <c r="E602" i="68"/>
  <c r="F608" i="68"/>
  <c r="E608" i="68"/>
  <c r="D608" i="68"/>
  <c r="E613" i="68"/>
  <c r="F613" i="68"/>
  <c r="F616" i="68"/>
  <c r="D616" i="68"/>
  <c r="C616" i="68"/>
  <c r="E625" i="68"/>
  <c r="D625" i="68"/>
  <c r="D779" i="68"/>
  <c r="E779" i="68"/>
  <c r="F781" i="68"/>
  <c r="E781" i="68"/>
  <c r="D781" i="68"/>
  <c r="F867" i="68"/>
  <c r="E867" i="68"/>
  <c r="C867" i="68"/>
  <c r="F1005" i="68"/>
  <c r="D1005" i="68"/>
  <c r="C1005" i="68"/>
  <c r="E1005" i="68"/>
  <c r="E1091" i="68"/>
  <c r="D1091" i="68"/>
  <c r="E1127" i="68"/>
  <c r="D1127" i="68"/>
  <c r="D1140" i="68"/>
  <c r="E1140" i="68"/>
  <c r="C1140" i="68"/>
  <c r="D1319" i="68"/>
  <c r="E1319" i="68"/>
  <c r="D148" i="68"/>
  <c r="C151" i="68"/>
  <c r="C172" i="68"/>
  <c r="C174" i="68"/>
  <c r="C207" i="68"/>
  <c r="F215" i="68"/>
  <c r="C215" i="68"/>
  <c r="D216" i="68"/>
  <c r="D218" i="68"/>
  <c r="D249" i="68"/>
  <c r="D251" i="68"/>
  <c r="E251" i="68"/>
  <c r="C260" i="68"/>
  <c r="F369" i="68"/>
  <c r="D369" i="68"/>
  <c r="C369" i="68"/>
  <c r="D459" i="68"/>
  <c r="C489" i="68"/>
  <c r="F489" i="68"/>
  <c r="E489" i="68"/>
  <c r="D539" i="68"/>
  <c r="F592" i="68"/>
  <c r="E592" i="68"/>
  <c r="D592" i="68"/>
  <c r="C604" i="68"/>
  <c r="C608" i="68"/>
  <c r="D613" i="68"/>
  <c r="C625" i="68"/>
  <c r="C627" i="68"/>
  <c r="C629" i="68"/>
  <c r="C638" i="68"/>
  <c r="E638" i="68"/>
  <c r="F702" i="68"/>
  <c r="C702" i="68"/>
  <c r="E702" i="68"/>
  <c r="D702" i="68"/>
  <c r="C713" i="68"/>
  <c r="E713" i="68"/>
  <c r="F748" i="68"/>
  <c r="C748" i="68"/>
  <c r="F752" i="68"/>
  <c r="C752" i="68"/>
  <c r="F779" i="68"/>
  <c r="F813" i="68"/>
  <c r="D813" i="68"/>
  <c r="E813" i="68"/>
  <c r="F855" i="68"/>
  <c r="E855" i="68"/>
  <c r="C855" i="68"/>
  <c r="C913" i="68"/>
  <c r="E966" i="68"/>
  <c r="D966" i="68"/>
  <c r="C115" i="68"/>
  <c r="D119" i="68"/>
  <c r="C129" i="68"/>
  <c r="E130" i="68"/>
  <c r="E131" i="68"/>
  <c r="C138" i="68"/>
  <c r="E139" i="68"/>
  <c r="E140" i="68"/>
  <c r="D143" i="68"/>
  <c r="D144" i="68"/>
  <c r="C149" i="68"/>
  <c r="C150" i="68"/>
  <c r="D152" i="68"/>
  <c r="E153" i="68"/>
  <c r="C155" i="68"/>
  <c r="E159" i="68"/>
  <c r="C163" i="68"/>
  <c r="C165" i="68"/>
  <c r="D171" i="68"/>
  <c r="C175" i="68"/>
  <c r="D176" i="68"/>
  <c r="E177" i="68"/>
  <c r="D183" i="68"/>
  <c r="D192" i="68"/>
  <c r="E193" i="68"/>
  <c r="E194" i="68"/>
  <c r="D195" i="68"/>
  <c r="D196" i="68"/>
  <c r="F197" i="68"/>
  <c r="F199" i="68"/>
  <c r="D199" i="68"/>
  <c r="C203" i="68"/>
  <c r="E215" i="68"/>
  <c r="C217" i="68"/>
  <c r="E221" i="68"/>
  <c r="E231" i="68"/>
  <c r="D236" i="68"/>
  <c r="D238" i="68"/>
  <c r="C238" i="68"/>
  <c r="C247" i="68"/>
  <c r="E250" i="68"/>
  <c r="C250" i="68"/>
  <c r="D263" i="68"/>
  <c r="E263" i="68" s="1"/>
  <c r="F269" i="68"/>
  <c r="E269" i="68"/>
  <c r="F271" i="68"/>
  <c r="C271" i="68"/>
  <c r="F272" i="68"/>
  <c r="F275" i="68"/>
  <c r="D275" i="68"/>
  <c r="D276" i="68"/>
  <c r="C281" i="68"/>
  <c r="F284" i="68"/>
  <c r="E284" i="68"/>
  <c r="C292" i="68"/>
  <c r="F294" i="68"/>
  <c r="C294" i="68"/>
  <c r="F296" i="68"/>
  <c r="E296" i="68"/>
  <c r="F298" i="68"/>
  <c r="E298" i="68"/>
  <c r="E302" i="68"/>
  <c r="C304" i="68"/>
  <c r="F316" i="68"/>
  <c r="E316" i="68"/>
  <c r="F318" i="68"/>
  <c r="E318" i="68"/>
  <c r="F320" i="68"/>
  <c r="C320" i="68"/>
  <c r="D324" i="68"/>
  <c r="C326" i="68"/>
  <c r="F328" i="68"/>
  <c r="D328" i="68"/>
  <c r="D329" i="68"/>
  <c r="F335" i="68"/>
  <c r="C335" i="68"/>
  <c r="F347" i="68"/>
  <c r="E347" i="68"/>
  <c r="C349" i="68"/>
  <c r="F353" i="68"/>
  <c r="E353" i="68"/>
  <c r="C357" i="68"/>
  <c r="F359" i="68"/>
  <c r="C359" i="68"/>
  <c r="C370" i="68"/>
  <c r="D370" i="68"/>
  <c r="E394" i="68"/>
  <c r="F406" i="68"/>
  <c r="E406" i="68"/>
  <c r="D406" i="68"/>
  <c r="E418" i="68"/>
  <c r="F426" i="68"/>
  <c r="E426" i="68"/>
  <c r="D426" i="68"/>
  <c r="E450" i="68"/>
  <c r="E456" i="68"/>
  <c r="C458" i="68"/>
  <c r="F490" i="68"/>
  <c r="E490" i="68"/>
  <c r="D490" i="68"/>
  <c r="D492" i="68"/>
  <c r="F492" i="68"/>
  <c r="E492" i="68"/>
  <c r="F494" i="68"/>
  <c r="E494" i="68"/>
  <c r="D494" i="68"/>
  <c r="D496" i="68"/>
  <c r="F496" i="68"/>
  <c r="E496" i="68"/>
  <c r="D507" i="68"/>
  <c r="D527" i="68"/>
  <c r="E527" i="68"/>
  <c r="E529" i="68"/>
  <c r="E536" i="68"/>
  <c r="C538" i="68"/>
  <c r="F564" i="68"/>
  <c r="E564" i="68"/>
  <c r="D564" i="68"/>
  <c r="C583" i="68"/>
  <c r="E583" i="68"/>
  <c r="C601" i="68"/>
  <c r="D603" i="68"/>
  <c r="C605" i="68"/>
  <c r="D607" i="68"/>
  <c r="C612" i="68"/>
  <c r="D618" i="68"/>
  <c r="F618" i="68"/>
  <c r="C624" i="68"/>
  <c r="C626" i="68"/>
  <c r="C628" i="68"/>
  <c r="C630" i="68"/>
  <c r="C642" i="68"/>
  <c r="E642" i="68"/>
  <c r="D648" i="68"/>
  <c r="E648" i="68" s="1"/>
  <c r="C650" i="68"/>
  <c r="D650" i="68"/>
  <c r="E650" i="68" s="1"/>
  <c r="F661" i="68"/>
  <c r="D661" i="68"/>
  <c r="E661" i="68"/>
  <c r="C664" i="68"/>
  <c r="E664" i="68"/>
  <c r="D664" i="68"/>
  <c r="C681" i="68"/>
  <c r="E681" i="68"/>
  <c r="F691" i="68"/>
  <c r="C691" i="68"/>
  <c r="F694" i="68"/>
  <c r="E694" i="68"/>
  <c r="D694" i="68"/>
  <c r="C694" i="68"/>
  <c r="C706" i="68"/>
  <c r="C726" i="68"/>
  <c r="E726" i="68"/>
  <c r="D734" i="68"/>
  <c r="F736" i="68"/>
  <c r="C736" i="68"/>
  <c r="C762" i="68"/>
  <c r="D762" i="68"/>
  <c r="C793" i="68"/>
  <c r="D824" i="68"/>
  <c r="C828" i="68"/>
  <c r="E828" i="68"/>
  <c r="F828" i="68"/>
  <c r="E834" i="68"/>
  <c r="F834" i="68"/>
  <c r="D834" i="68"/>
  <c r="E838" i="68"/>
  <c r="D838" i="68"/>
  <c r="F866" i="68"/>
  <c r="D866" i="68"/>
  <c r="F877" i="68"/>
  <c r="E877" i="68"/>
  <c r="D877" i="68"/>
  <c r="C877" i="68"/>
  <c r="F901" i="68"/>
  <c r="C901" i="68"/>
  <c r="E901" i="68"/>
  <c r="F917" i="68"/>
  <c r="D917" i="68"/>
  <c r="E917" i="68"/>
  <c r="C924" i="68"/>
  <c r="E924" i="68"/>
  <c r="F924" i="68"/>
  <c r="C936" i="68"/>
  <c r="F936" i="68"/>
  <c r="D936" i="68"/>
  <c r="E958" i="68"/>
  <c r="F958" i="68"/>
  <c r="C958" i="68"/>
  <c r="F993" i="68"/>
  <c r="D993" i="68"/>
  <c r="C993" i="68"/>
  <c r="E1056" i="68"/>
  <c r="D1056" i="68"/>
  <c r="C1056" i="68"/>
  <c r="D1144" i="68"/>
  <c r="E1144" i="68"/>
  <c r="C1144" i="68"/>
  <c r="E1183" i="68"/>
  <c r="D1183" i="68"/>
  <c r="C1183" i="68"/>
  <c r="E1188" i="68"/>
  <c r="D1188" i="68"/>
  <c r="C1188" i="68"/>
  <c r="E470" i="68"/>
  <c r="E482" i="68"/>
  <c r="E508" i="68"/>
  <c r="E525" i="68"/>
  <c r="E572" i="68"/>
  <c r="E584" i="68"/>
  <c r="E596" i="68"/>
  <c r="E639" i="68"/>
  <c r="F657" i="68"/>
  <c r="D657" i="68"/>
  <c r="C660" i="68"/>
  <c r="D660" i="68"/>
  <c r="F674" i="68"/>
  <c r="C674" i="68"/>
  <c r="F682" i="68"/>
  <c r="E682" i="68"/>
  <c r="F690" i="68"/>
  <c r="C690" i="68"/>
  <c r="C705" i="68"/>
  <c r="E705" i="68"/>
  <c r="F714" i="68"/>
  <c r="E714" i="68"/>
  <c r="F719" i="68"/>
  <c r="C719" i="68"/>
  <c r="F723" i="68"/>
  <c r="E723" i="68"/>
  <c r="C730" i="68"/>
  <c r="D730" i="68"/>
  <c r="F735" i="68"/>
  <c r="E735" i="68"/>
  <c r="F747" i="68"/>
  <c r="C747" i="68"/>
  <c r="F751" i="68"/>
  <c r="D751" i="68"/>
  <c r="F763" i="68"/>
  <c r="D763" i="68"/>
  <c r="C780" i="68"/>
  <c r="F780" i="68"/>
  <c r="F789" i="68"/>
  <c r="D789" i="68"/>
  <c r="F817" i="68"/>
  <c r="E817" i="68"/>
  <c r="E822" i="68"/>
  <c r="D822" i="68"/>
  <c r="E826" i="68"/>
  <c r="D826" i="68"/>
  <c r="F833" i="68"/>
  <c r="D833" i="68"/>
  <c r="F845" i="68"/>
  <c r="D845" i="68"/>
  <c r="F857" i="68"/>
  <c r="D857" i="68"/>
  <c r="F869" i="68"/>
  <c r="D869" i="68"/>
  <c r="F871" i="68"/>
  <c r="C871" i="68"/>
  <c r="F873" i="68"/>
  <c r="E873" i="68"/>
  <c r="F879" i="68"/>
  <c r="C879" i="68"/>
  <c r="E922" i="68"/>
  <c r="D922" i="68"/>
  <c r="E926" i="68"/>
  <c r="D926" i="68"/>
  <c r="C956" i="68"/>
  <c r="F956" i="68"/>
  <c r="D956" i="68"/>
  <c r="D971" i="68"/>
  <c r="E971" i="68"/>
  <c r="E994" i="68"/>
  <c r="D994" i="68"/>
  <c r="E1057" i="68"/>
  <c r="D1057" i="68"/>
  <c r="E1060" i="68"/>
  <c r="D1060" i="68"/>
  <c r="C1060" i="68"/>
  <c r="E1083" i="68"/>
  <c r="D1083" i="68"/>
  <c r="E1086" i="68"/>
  <c r="D1086" i="68"/>
  <c r="C1086" i="68"/>
  <c r="D1097" i="68"/>
  <c r="E1097" i="68"/>
  <c r="D1105" i="68"/>
  <c r="E1105" i="68"/>
  <c r="E1115" i="68"/>
  <c r="D1115" i="68"/>
  <c r="C1115" i="68"/>
  <c r="E1123" i="68"/>
  <c r="D1123" i="68"/>
  <c r="C1123" i="68"/>
  <c r="D1152" i="68"/>
  <c r="E1152" i="68"/>
  <c r="D1155" i="68"/>
  <c r="C1155" i="68"/>
  <c r="C1259" i="68"/>
  <c r="E1259" i="68"/>
  <c r="D1259" i="68"/>
  <c r="C1302" i="68"/>
  <c r="E1302" i="68"/>
  <c r="C1305" i="68"/>
  <c r="E1305" i="68"/>
  <c r="D1305" i="68"/>
  <c r="C1309" i="68"/>
  <c r="E1309" i="68"/>
  <c r="D1309" i="68"/>
  <c r="F669" i="68"/>
  <c r="C669" i="68"/>
  <c r="F686" i="68"/>
  <c r="C686" i="68"/>
  <c r="C693" i="68"/>
  <c r="E693" i="68"/>
  <c r="F718" i="68"/>
  <c r="C718" i="68"/>
  <c r="F785" i="68"/>
  <c r="D785" i="68"/>
  <c r="F825" i="68"/>
  <c r="D825" i="68"/>
  <c r="F829" i="68"/>
  <c r="D829" i="68"/>
  <c r="C845" i="68"/>
  <c r="F849" i="68"/>
  <c r="E849" i="68"/>
  <c r="F851" i="68"/>
  <c r="E851" i="68"/>
  <c r="C857" i="68"/>
  <c r="F861" i="68"/>
  <c r="E861" i="68"/>
  <c r="D862" i="68"/>
  <c r="C869" i="68"/>
  <c r="E871" i="68"/>
  <c r="C873" i="68"/>
  <c r="E879" i="68"/>
  <c r="F889" i="68"/>
  <c r="D889" i="68"/>
  <c r="F892" i="68"/>
  <c r="D892" i="68"/>
  <c r="F921" i="68"/>
  <c r="D921" i="68"/>
  <c r="C922" i="68"/>
  <c r="F925" i="68"/>
  <c r="D925" i="68"/>
  <c r="C926" i="68"/>
  <c r="C928" i="68"/>
  <c r="F928" i="68"/>
  <c r="E928" i="68"/>
  <c r="E938" i="68"/>
  <c r="F938" i="68"/>
  <c r="F957" i="68"/>
  <c r="E957" i="68"/>
  <c r="D957" i="68"/>
  <c r="F965" i="68"/>
  <c r="D965" i="68"/>
  <c r="C965" i="68"/>
  <c r="C988" i="68"/>
  <c r="E988" i="68"/>
  <c r="C1057" i="68"/>
  <c r="E1061" i="68"/>
  <c r="D1061" i="68"/>
  <c r="C1078" i="68"/>
  <c r="E1078" i="68"/>
  <c r="D1078" i="68"/>
  <c r="C1083" i="68"/>
  <c r="E1087" i="68"/>
  <c r="D1087" i="68"/>
  <c r="E1090" i="68"/>
  <c r="D1090" i="68"/>
  <c r="C1090" i="68"/>
  <c r="D1103" i="68"/>
  <c r="E1103" i="68"/>
  <c r="D1111" i="68"/>
  <c r="E1111" i="68"/>
  <c r="C1152" i="68"/>
  <c r="E1155" i="68"/>
  <c r="D1302" i="68"/>
  <c r="C1306" i="68"/>
  <c r="E1306" i="68"/>
  <c r="D1306" i="68"/>
  <c r="E933" i="68"/>
  <c r="F943" i="68"/>
  <c r="F944" i="68"/>
  <c r="E945" i="68"/>
  <c r="F946" i="68"/>
  <c r="F947" i="68"/>
  <c r="F948" i="68"/>
  <c r="E949" i="68"/>
  <c r="F950" i="68"/>
  <c r="E969" i="68"/>
  <c r="E989" i="68"/>
  <c r="E1135" i="68"/>
  <c r="D1135" i="68"/>
  <c r="D1151" i="68"/>
  <c r="C1151" i="68"/>
  <c r="D1156" i="68"/>
  <c r="E1156" i="68"/>
  <c r="D1159" i="68"/>
  <c r="C1159" i="68"/>
  <c r="E1172" i="68"/>
  <c r="C1172" i="68"/>
  <c r="D1210" i="68"/>
  <c r="E1210" i="68"/>
  <c r="D1213" i="68"/>
  <c r="E1213" i="68"/>
  <c r="C1213" i="68"/>
  <c r="C1227" i="68"/>
  <c r="E1227" i="68"/>
  <c r="D1240" i="68"/>
  <c r="E1240" i="68"/>
  <c r="C1263" i="68"/>
  <c r="E1263" i="68"/>
  <c r="C1266" i="68"/>
  <c r="E1266" i="68"/>
  <c r="D1266" i="68"/>
  <c r="C1310" i="68"/>
  <c r="E1310" i="68"/>
  <c r="D1315" i="68"/>
  <c r="E1315" i="68"/>
  <c r="D1323" i="68"/>
  <c r="E1323" i="68"/>
  <c r="E1119" i="68"/>
  <c r="D1119" i="68"/>
  <c r="E1122" i="68"/>
  <c r="C1122" i="68"/>
  <c r="C1128" i="68"/>
  <c r="E1131" i="68"/>
  <c r="D1131" i="68"/>
  <c r="C1135" i="68"/>
  <c r="C1143" i="68"/>
  <c r="C1147" i="68"/>
  <c r="E1151" i="68"/>
  <c r="C1156" i="68"/>
  <c r="E1159" i="68"/>
  <c r="E1168" i="68"/>
  <c r="C1168" i="68"/>
  <c r="C1178" i="68"/>
  <c r="C1182" i="68"/>
  <c r="C1186" i="68"/>
  <c r="C1210" i="68"/>
  <c r="D1214" i="68"/>
  <c r="E1214" i="68"/>
  <c r="C1223" i="68"/>
  <c r="E1223" i="68"/>
  <c r="D1236" i="68"/>
  <c r="E1236" i="68"/>
  <c r="C1238" i="68"/>
  <c r="C1240" i="68"/>
  <c r="D1263" i="68"/>
  <c r="C1267" i="68"/>
  <c r="E1267" i="68"/>
  <c r="C1301" i="68"/>
  <c r="E1301" i="68"/>
  <c r="D1301" i="68"/>
  <c r="D1310" i="68"/>
  <c r="D1321" i="68"/>
  <c r="E1321" i="68"/>
  <c r="E1348" i="68"/>
  <c r="E1338" i="68"/>
  <c r="E1325" i="68"/>
  <c r="E1288" i="68"/>
  <c r="E1243" i="68"/>
  <c r="E1300" i="68"/>
  <c r="E1190" i="68"/>
  <c r="E1313" i="68"/>
  <c r="E1269" i="68"/>
  <c r="E1257" i="68"/>
  <c r="E1233" i="68"/>
  <c r="E1218" i="68"/>
  <c r="E1163" i="68"/>
  <c r="E1149" i="68"/>
  <c r="E1040" i="68"/>
  <c r="E1139" i="68"/>
  <c r="E1126" i="68"/>
  <c r="E1114" i="68"/>
  <c r="E1053" i="68"/>
  <c r="E1208" i="68"/>
  <c r="E1176" i="68"/>
  <c r="E1080" i="68"/>
  <c r="E1009" i="68"/>
  <c r="E1096" i="68"/>
  <c r="E1065" i="68"/>
  <c r="E1027" i="68"/>
  <c r="E291" i="68"/>
  <c r="C291" i="68"/>
  <c r="C297" i="68"/>
  <c r="E297" i="68"/>
  <c r="C317" i="68"/>
  <c r="E317" i="68"/>
  <c r="E348" i="68"/>
  <c r="D348" i="68"/>
  <c r="C348" i="68"/>
  <c r="E368" i="68"/>
  <c r="D368" i="68"/>
  <c r="C368" i="68"/>
  <c r="E419" i="68"/>
  <c r="F419" i="68"/>
  <c r="D419" i="68"/>
  <c r="C419" i="68"/>
  <c r="E471" i="68"/>
  <c r="F471" i="68"/>
  <c r="D471" i="68"/>
  <c r="C471" i="68"/>
  <c r="C560" i="68"/>
  <c r="E560" i="68"/>
  <c r="D560" i="68"/>
  <c r="D590" i="68"/>
  <c r="F590" i="68"/>
  <c r="E590" i="68"/>
  <c r="C590" i="68"/>
  <c r="D680" i="68"/>
  <c r="C680" i="68"/>
  <c r="F680" i="68"/>
  <c r="E680" i="68"/>
  <c r="E692" i="68"/>
  <c r="D692" i="68"/>
  <c r="C692" i="68"/>
  <c r="F692" i="68"/>
  <c r="C816" i="68"/>
  <c r="F816" i="68"/>
  <c r="E816" i="68"/>
  <c r="D816" i="68"/>
  <c r="E1294" i="68"/>
  <c r="D1294" i="68"/>
  <c r="C1294" i="68"/>
  <c r="E1298" i="68"/>
  <c r="D1298" i="68"/>
  <c r="C1298" i="68"/>
  <c r="E1326" i="68"/>
  <c r="D1326" i="68"/>
  <c r="C1326" i="68"/>
  <c r="E1330" i="68"/>
  <c r="D1330" i="68"/>
  <c r="C1330" i="68"/>
  <c r="E1334" i="68"/>
  <c r="D1334" i="68"/>
  <c r="C1334" i="68"/>
  <c r="E1342" i="68"/>
  <c r="D1342" i="68"/>
  <c r="C1342" i="68"/>
  <c r="E1346" i="68"/>
  <c r="D1346" i="68"/>
  <c r="C1346" i="68"/>
  <c r="E1350" i="68"/>
  <c r="D1350" i="68"/>
  <c r="C1350" i="68"/>
  <c r="E1354" i="68"/>
  <c r="D1354" i="68"/>
  <c r="C1354" i="68"/>
  <c r="C974" i="68"/>
  <c r="C930" i="68"/>
  <c r="C963" i="68"/>
  <c r="C941" i="68"/>
  <c r="C864" i="68"/>
  <c r="C996" i="68"/>
  <c r="C952" i="68"/>
  <c r="C886" i="68"/>
  <c r="C842" i="68"/>
  <c r="C798" i="68"/>
  <c r="C908" i="68"/>
  <c r="C776" i="68"/>
  <c r="C765" i="68"/>
  <c r="C985" i="68"/>
  <c r="C853" i="68"/>
  <c r="C831" i="68"/>
  <c r="C809" i="68"/>
  <c r="C875" i="68"/>
  <c r="C787" i="68"/>
  <c r="C820" i="68"/>
  <c r="C919" i="68"/>
  <c r="C897" i="68"/>
  <c r="C116" i="68"/>
  <c r="C117" i="68"/>
  <c r="D118" i="68"/>
  <c r="C120" i="68"/>
  <c r="C121" i="68"/>
  <c r="D122" i="68"/>
  <c r="F126" i="68"/>
  <c r="F128" i="68"/>
  <c r="F129" i="68"/>
  <c r="F130" i="68"/>
  <c r="F132" i="68"/>
  <c r="F133" i="68"/>
  <c r="F137" i="68"/>
  <c r="F138" i="68"/>
  <c r="F139" i="68"/>
  <c r="F141" i="68"/>
  <c r="F142" i="68"/>
  <c r="F143" i="68"/>
  <c r="E148" i="68"/>
  <c r="D150" i="68"/>
  <c r="E151" i="68"/>
  <c r="E152" i="68"/>
  <c r="D154" i="68"/>
  <c r="E155" i="68"/>
  <c r="C160" i="68"/>
  <c r="E161" i="68"/>
  <c r="C164" i="68"/>
  <c r="E165" i="68"/>
  <c r="D170" i="68"/>
  <c r="C173" i="68"/>
  <c r="D174" i="68"/>
  <c r="E181" i="68"/>
  <c r="E182" i="68"/>
  <c r="D184" i="68"/>
  <c r="E185" i="68"/>
  <c r="E186" i="68"/>
  <c r="D188" i="68"/>
  <c r="C204" i="68"/>
  <c r="C205" i="68"/>
  <c r="D206" i="68"/>
  <c r="C208" i="68"/>
  <c r="C209" i="68"/>
  <c r="D210" i="68"/>
  <c r="F214" i="68"/>
  <c r="F216" i="68"/>
  <c r="F217" i="68"/>
  <c r="F218" i="68"/>
  <c r="F220" i="68"/>
  <c r="F221" i="68"/>
  <c r="C225" i="68"/>
  <c r="D226" i="68"/>
  <c r="C228" i="68"/>
  <c r="C229" i="68"/>
  <c r="D230" i="68"/>
  <c r="C232" i="68"/>
  <c r="F236" i="68"/>
  <c r="C239" i="68"/>
  <c r="E240" i="68"/>
  <c r="C243" i="68"/>
  <c r="F247" i="68"/>
  <c r="F248" i="68"/>
  <c r="F250" i="68"/>
  <c r="F251" i="68"/>
  <c r="F252" i="68"/>
  <c r="F254" i="68"/>
  <c r="C258" i="68"/>
  <c r="D262" i="68"/>
  <c r="E262" i="68" s="1"/>
  <c r="D264" i="68"/>
  <c r="E264" i="68" s="1"/>
  <c r="D274" i="68"/>
  <c r="E282" i="68"/>
  <c r="C282" i="68"/>
  <c r="D291" i="68"/>
  <c r="E295" i="68"/>
  <c r="C295" i="68"/>
  <c r="D297" i="68"/>
  <c r="D307" i="68"/>
  <c r="E315" i="68"/>
  <c r="C315" i="68"/>
  <c r="D317" i="68"/>
  <c r="F348" i="68"/>
  <c r="F368" i="68"/>
  <c r="D392" i="68"/>
  <c r="F392" i="68"/>
  <c r="E392" i="68"/>
  <c r="C392" i="68"/>
  <c r="C397" i="68"/>
  <c r="F397" i="68"/>
  <c r="E397" i="68"/>
  <c r="D397" i="68"/>
  <c r="E415" i="68"/>
  <c r="F415" i="68"/>
  <c r="D415" i="68"/>
  <c r="C415" i="68"/>
  <c r="C449" i="68"/>
  <c r="F449" i="68"/>
  <c r="E449" i="68"/>
  <c r="D449" i="68"/>
  <c r="E467" i="68"/>
  <c r="F467" i="68"/>
  <c r="D467" i="68"/>
  <c r="C467" i="68"/>
  <c r="D472" i="68"/>
  <c r="F472" i="68"/>
  <c r="E472" i="68"/>
  <c r="C472" i="68"/>
  <c r="E573" i="68"/>
  <c r="F573" i="68"/>
  <c r="D573" i="68"/>
  <c r="C573" i="68"/>
  <c r="C591" i="68"/>
  <c r="F591" i="68"/>
  <c r="E591" i="68"/>
  <c r="D591" i="68"/>
  <c r="E597" i="68"/>
  <c r="F597" i="68"/>
  <c r="D597" i="68"/>
  <c r="C597" i="68"/>
  <c r="E794" i="68"/>
  <c r="F794" i="68"/>
  <c r="D794" i="68"/>
  <c r="C794" i="68"/>
  <c r="E910" i="68"/>
  <c r="C910" i="68"/>
  <c r="F910" i="68"/>
  <c r="D910" i="68"/>
  <c r="E287" i="68"/>
  <c r="C287" i="68"/>
  <c r="E391" i="68"/>
  <c r="F391" i="68"/>
  <c r="D391" i="68"/>
  <c r="C391" i="68"/>
  <c r="D396" i="68"/>
  <c r="F396" i="68"/>
  <c r="E396" i="68"/>
  <c r="C396" i="68"/>
  <c r="C413" i="68"/>
  <c r="F413" i="68"/>
  <c r="E413" i="68"/>
  <c r="D413" i="68"/>
  <c r="D448" i="68"/>
  <c r="F448" i="68"/>
  <c r="E448" i="68"/>
  <c r="C448" i="68"/>
  <c r="C571" i="68"/>
  <c r="F571" i="68"/>
  <c r="E571" i="68"/>
  <c r="D571" i="68"/>
  <c r="C595" i="68"/>
  <c r="F595" i="68"/>
  <c r="E595" i="68"/>
  <c r="D595" i="68"/>
  <c r="E662" i="68"/>
  <c r="D662" i="68"/>
  <c r="F662" i="68"/>
  <c r="C662" i="68"/>
  <c r="D811" i="68"/>
  <c r="F811" i="68"/>
  <c r="E811" i="68"/>
  <c r="C811" i="68"/>
  <c r="E1290" i="68"/>
  <c r="D1290" i="68"/>
  <c r="C1290" i="68"/>
  <c r="E1358" i="68"/>
  <c r="D1358" i="68"/>
  <c r="C1358" i="68"/>
  <c r="D985" i="68"/>
  <c r="D941" i="68"/>
  <c r="D996" i="68"/>
  <c r="D919" i="68"/>
  <c r="D875" i="68"/>
  <c r="D974" i="68"/>
  <c r="D952" i="68"/>
  <c r="D930" i="68"/>
  <c r="D908" i="68"/>
  <c r="D897" i="68"/>
  <c r="D853" i="68"/>
  <c r="D809" i="68"/>
  <c r="D963" i="68"/>
  <c r="D842" i="68"/>
  <c r="D831" i="68"/>
  <c r="D864" i="68"/>
  <c r="D787" i="68"/>
  <c r="D886" i="68"/>
  <c r="D820" i="68"/>
  <c r="D798" i="68"/>
  <c r="D765" i="68"/>
  <c r="D776" i="68"/>
  <c r="D116" i="68"/>
  <c r="E117" i="68"/>
  <c r="E118" i="68"/>
  <c r="D120" i="68"/>
  <c r="E121" i="68"/>
  <c r="E122" i="68"/>
  <c r="F148" i="68"/>
  <c r="F150" i="68"/>
  <c r="F151" i="68"/>
  <c r="F152" i="68"/>
  <c r="F154" i="68"/>
  <c r="F155" i="68"/>
  <c r="E160" i="68"/>
  <c r="E164" i="68"/>
  <c r="D173" i="68"/>
  <c r="F181" i="68"/>
  <c r="F182" i="68"/>
  <c r="F184" i="68"/>
  <c r="F185" i="68"/>
  <c r="F186" i="68"/>
  <c r="F188" i="68"/>
  <c r="D204" i="68"/>
  <c r="E205" i="68"/>
  <c r="E206" i="68"/>
  <c r="D208" i="68"/>
  <c r="E209" i="68"/>
  <c r="E210" i="68"/>
  <c r="E225" i="68"/>
  <c r="E226" i="68"/>
  <c r="D228" i="68"/>
  <c r="E229" i="68"/>
  <c r="E230" i="68"/>
  <c r="D232" i="68"/>
  <c r="E239" i="68"/>
  <c r="E243" i="68"/>
  <c r="D258" i="68"/>
  <c r="F264" i="68"/>
  <c r="C272" i="68"/>
  <c r="E272" i="68"/>
  <c r="C285" i="68"/>
  <c r="E285" i="68"/>
  <c r="F287" i="68"/>
  <c r="F291" i="68"/>
  <c r="F297" i="68"/>
  <c r="C305" i="68"/>
  <c r="E305" i="68"/>
  <c r="D315" i="68"/>
  <c r="F317" i="68"/>
  <c r="E319" i="68"/>
  <c r="C319" i="68"/>
  <c r="E331" i="68"/>
  <c r="D331" i="68"/>
  <c r="C331" i="68"/>
  <c r="E340" i="68"/>
  <c r="D340" i="68"/>
  <c r="C340" i="68"/>
  <c r="E364" i="68"/>
  <c r="D364" i="68"/>
  <c r="C364" i="68"/>
  <c r="E380" i="68"/>
  <c r="D380" i="68"/>
  <c r="C380" i="68"/>
  <c r="C393" i="68"/>
  <c r="F393" i="68"/>
  <c r="E393" i="68"/>
  <c r="D393" i="68"/>
  <c r="D416" i="68"/>
  <c r="F416" i="68"/>
  <c r="E416" i="68"/>
  <c r="C416" i="68"/>
  <c r="C445" i="68"/>
  <c r="F445" i="68"/>
  <c r="E445" i="68"/>
  <c r="D445" i="68"/>
  <c r="E451" i="68"/>
  <c r="F451" i="68"/>
  <c r="D451" i="68"/>
  <c r="C451" i="68"/>
  <c r="D468" i="68"/>
  <c r="F468" i="68"/>
  <c r="E468" i="68"/>
  <c r="C468" i="68"/>
  <c r="C473" i="68"/>
  <c r="F473" i="68"/>
  <c r="E473" i="68"/>
  <c r="D473" i="68"/>
  <c r="E569" i="68"/>
  <c r="F569" i="68"/>
  <c r="D569" i="68"/>
  <c r="C569" i="68"/>
  <c r="D574" i="68"/>
  <c r="F574" i="68"/>
  <c r="E574" i="68"/>
  <c r="C574" i="68"/>
  <c r="E593" i="68"/>
  <c r="F593" i="68"/>
  <c r="D593" i="68"/>
  <c r="C593" i="68"/>
  <c r="E671" i="68"/>
  <c r="D671" i="68"/>
  <c r="F671" i="68"/>
  <c r="C671" i="68"/>
  <c r="E684" i="68"/>
  <c r="D684" i="68"/>
  <c r="C684" i="68"/>
  <c r="F684" i="68"/>
  <c r="E741" i="68"/>
  <c r="D741" i="68"/>
  <c r="C741" i="68"/>
  <c r="F741" i="68"/>
  <c r="C870" i="68"/>
  <c r="E870" i="68"/>
  <c r="F870" i="68"/>
  <c r="D870" i="68"/>
  <c r="E274" i="68"/>
  <c r="C274" i="68"/>
  <c r="E307" i="68"/>
  <c r="C307" i="68"/>
  <c r="D1313" i="68"/>
  <c r="D1269" i="68"/>
  <c r="D1233" i="68"/>
  <c r="D1348" i="68"/>
  <c r="D1338" i="68"/>
  <c r="D1325" i="68"/>
  <c r="D1288" i="68"/>
  <c r="D1300" i="68"/>
  <c r="D1257" i="68"/>
  <c r="D1208" i="68"/>
  <c r="D1149" i="68"/>
  <c r="D1218" i="68"/>
  <c r="D1190" i="68"/>
  <c r="D1096" i="68"/>
  <c r="D1027" i="68"/>
  <c r="D1040" i="68"/>
  <c r="D1163" i="68"/>
  <c r="D1139" i="68"/>
  <c r="D1126" i="68"/>
  <c r="D1114" i="68"/>
  <c r="D1080" i="68"/>
  <c r="D1065" i="68"/>
  <c r="D1053" i="68"/>
  <c r="D1176" i="68"/>
  <c r="D1009" i="68"/>
  <c r="E996" i="68"/>
  <c r="E952" i="68"/>
  <c r="E908" i="68"/>
  <c r="E974" i="68"/>
  <c r="E886" i="68"/>
  <c r="E842" i="68"/>
  <c r="E930" i="68"/>
  <c r="E985" i="68"/>
  <c r="E963" i="68"/>
  <c r="E864" i="68"/>
  <c r="E820" i="68"/>
  <c r="E776" i="68"/>
  <c r="E853" i="68"/>
  <c r="E809" i="68"/>
  <c r="E787" i="68"/>
  <c r="E875" i="68"/>
  <c r="E919" i="68"/>
  <c r="E897" i="68"/>
  <c r="E798" i="68"/>
  <c r="E765" i="68"/>
  <c r="E831" i="68"/>
  <c r="F116" i="68"/>
  <c r="F117" i="68"/>
  <c r="F118" i="68"/>
  <c r="F120" i="68"/>
  <c r="F121" i="68"/>
  <c r="F122" i="68"/>
  <c r="F204" i="68"/>
  <c r="F205" i="68"/>
  <c r="F206" i="68"/>
  <c r="F208" i="68"/>
  <c r="F209" i="68"/>
  <c r="F210" i="68"/>
  <c r="F225" i="68"/>
  <c r="F226" i="68"/>
  <c r="F228" i="68"/>
  <c r="F229" i="68"/>
  <c r="F230" i="68"/>
  <c r="F232" i="68"/>
  <c r="F243" i="68"/>
  <c r="E270" i="68"/>
  <c r="C270" i="68"/>
  <c r="C276" i="68"/>
  <c r="E276" i="68"/>
  <c r="C280" i="68"/>
  <c r="E280" i="68"/>
  <c r="E283" i="68"/>
  <c r="C283" i="68"/>
  <c r="C293" i="68"/>
  <c r="E293" i="68"/>
  <c r="E303" i="68"/>
  <c r="C303" i="68"/>
  <c r="D305" i="68"/>
  <c r="C309" i="68"/>
  <c r="E309" i="68"/>
  <c r="C313" i="68"/>
  <c r="E313" i="68"/>
  <c r="D319" i="68"/>
  <c r="E327" i="68"/>
  <c r="D327" i="68"/>
  <c r="C327" i="68"/>
  <c r="F331" i="68"/>
  <c r="E336" i="68"/>
  <c r="D336" i="68"/>
  <c r="C336" i="68"/>
  <c r="F340" i="68"/>
  <c r="E352" i="68"/>
  <c r="D352" i="68"/>
  <c r="C352" i="68"/>
  <c r="E360" i="68"/>
  <c r="D360" i="68"/>
  <c r="C360" i="68"/>
  <c r="F364" i="68"/>
  <c r="E372" i="68"/>
  <c r="D372" i="68"/>
  <c r="C372" i="68"/>
  <c r="E395" i="68"/>
  <c r="F395" i="68"/>
  <c r="D395" i="68"/>
  <c r="C395" i="68"/>
  <c r="D412" i="68"/>
  <c r="F412" i="68"/>
  <c r="E412" i="68"/>
  <c r="C412" i="68"/>
  <c r="C417" i="68"/>
  <c r="F417" i="68"/>
  <c r="E417" i="68"/>
  <c r="D417" i="68"/>
  <c r="E447" i="68"/>
  <c r="F447" i="68"/>
  <c r="D447" i="68"/>
  <c r="C447" i="68"/>
  <c r="D452" i="68"/>
  <c r="F452" i="68"/>
  <c r="E452" i="68"/>
  <c r="C452" i="68"/>
  <c r="C469" i="68"/>
  <c r="F469" i="68"/>
  <c r="E469" i="68"/>
  <c r="D469" i="68"/>
  <c r="D570" i="68"/>
  <c r="F570" i="68"/>
  <c r="E570" i="68"/>
  <c r="C570" i="68"/>
  <c r="C575" i="68"/>
  <c r="F575" i="68"/>
  <c r="E575" i="68"/>
  <c r="D575" i="68"/>
  <c r="D594" i="68"/>
  <c r="F594" i="68"/>
  <c r="E594" i="68"/>
  <c r="C594" i="68"/>
  <c r="D637" i="68"/>
  <c r="C637" i="68"/>
  <c r="F637" i="68"/>
  <c r="E637" i="68"/>
  <c r="D265" i="68"/>
  <c r="E265" i="68" s="1"/>
  <c r="D269" i="68"/>
  <c r="D273" i="68"/>
  <c r="D281" i="68"/>
  <c r="D286" i="68"/>
  <c r="D294" i="68"/>
  <c r="D298" i="68"/>
  <c r="D302" i="68"/>
  <c r="D306" i="68"/>
  <c r="D314" i="68"/>
  <c r="D318" i="68"/>
  <c r="E325" i="68"/>
  <c r="D326" i="68"/>
  <c r="E329" i="68"/>
  <c r="D330" i="68"/>
  <c r="D335" i="68"/>
  <c r="E338" i="68"/>
  <c r="D339" i="68"/>
  <c r="E342" i="68"/>
  <c r="E346" i="68"/>
  <c r="D347" i="68"/>
  <c r="E350" i="68"/>
  <c r="D351" i="68"/>
  <c r="E358" i="68"/>
  <c r="D359" i="68"/>
  <c r="E362" i="68"/>
  <c r="D363" i="68"/>
  <c r="E370" i="68"/>
  <c r="D371" i="68"/>
  <c r="E374" i="68"/>
  <c r="D375" i="68"/>
  <c r="D379" i="68"/>
  <c r="F401" i="68"/>
  <c r="F403" i="68"/>
  <c r="F404" i="68"/>
  <c r="F405" i="68"/>
  <c r="F407" i="68"/>
  <c r="F408" i="68"/>
  <c r="F423" i="68"/>
  <c r="F424" i="68"/>
  <c r="F425" i="68"/>
  <c r="F427" i="68"/>
  <c r="F428" i="68"/>
  <c r="F429" i="68"/>
  <c r="F456" i="68"/>
  <c r="F457" i="68"/>
  <c r="F459" i="68"/>
  <c r="F460" i="68"/>
  <c r="F461" i="68"/>
  <c r="F463" i="68"/>
  <c r="D479" i="68"/>
  <c r="E480" i="68"/>
  <c r="E481" i="68"/>
  <c r="D483" i="68"/>
  <c r="E484" i="68"/>
  <c r="E485" i="68"/>
  <c r="E502" i="68"/>
  <c r="E503" i="68"/>
  <c r="D505" i="68"/>
  <c r="E506" i="68"/>
  <c r="E507" i="68"/>
  <c r="D509" i="68"/>
  <c r="F524" i="68"/>
  <c r="F526" i="68"/>
  <c r="F527" i="68"/>
  <c r="F528" i="68"/>
  <c r="F530" i="68"/>
  <c r="F531" i="68"/>
  <c r="F535" i="68"/>
  <c r="F536" i="68"/>
  <c r="F537" i="68"/>
  <c r="F539" i="68"/>
  <c r="F540" i="68"/>
  <c r="F541" i="68"/>
  <c r="E557" i="68"/>
  <c r="E561" i="68"/>
  <c r="F579" i="68"/>
  <c r="F581" i="68"/>
  <c r="F582" i="68"/>
  <c r="F583" i="68"/>
  <c r="F585" i="68"/>
  <c r="E623" i="68"/>
  <c r="E636" i="68"/>
  <c r="D636" i="68"/>
  <c r="D641" i="68"/>
  <c r="C641" i="68"/>
  <c r="E675" i="68"/>
  <c r="D675" i="68"/>
  <c r="E679" i="68"/>
  <c r="D679" i="68"/>
  <c r="E708" i="68"/>
  <c r="D708" i="68"/>
  <c r="C708" i="68"/>
  <c r="E737" i="68"/>
  <c r="D737" i="68"/>
  <c r="C737" i="68"/>
  <c r="E749" i="68"/>
  <c r="D749" i="68"/>
  <c r="C749" i="68"/>
  <c r="E790" i="68"/>
  <c r="F790" i="68"/>
  <c r="D790" i="68"/>
  <c r="C790" i="68"/>
  <c r="D795" i="68"/>
  <c r="F795" i="68"/>
  <c r="E795" i="68"/>
  <c r="C795" i="68"/>
  <c r="C812" i="68"/>
  <c r="F812" i="68"/>
  <c r="E812" i="68"/>
  <c r="D812" i="68"/>
  <c r="E818" i="68"/>
  <c r="F818" i="68"/>
  <c r="D818" i="68"/>
  <c r="C818" i="68"/>
  <c r="E1047" i="68"/>
  <c r="D1047" i="68"/>
  <c r="C1047" i="68"/>
  <c r="F325" i="68"/>
  <c r="F329" i="68"/>
  <c r="F338" i="68"/>
  <c r="F342" i="68"/>
  <c r="F346" i="68"/>
  <c r="F350" i="68"/>
  <c r="F358" i="68"/>
  <c r="F362" i="68"/>
  <c r="F370" i="68"/>
  <c r="F374" i="68"/>
  <c r="C613" i="68"/>
  <c r="C614" i="68"/>
  <c r="D615" i="68"/>
  <c r="C617" i="68"/>
  <c r="C618" i="68"/>
  <c r="D619" i="68"/>
  <c r="F623" i="68"/>
  <c r="C636" i="68"/>
  <c r="E640" i="68"/>
  <c r="D640" i="68"/>
  <c r="E641" i="68"/>
  <c r="D659" i="68"/>
  <c r="C659" i="68"/>
  <c r="E670" i="68"/>
  <c r="D670" i="68"/>
  <c r="C675" i="68"/>
  <c r="C679" i="68"/>
  <c r="E704" i="68"/>
  <c r="D704" i="68"/>
  <c r="C704" i="68"/>
  <c r="F708" i="68"/>
  <c r="E716" i="68"/>
  <c r="D716" i="68"/>
  <c r="C716" i="68"/>
  <c r="E729" i="68"/>
  <c r="D729" i="68"/>
  <c r="C729" i="68"/>
  <c r="E745" i="68"/>
  <c r="D745" i="68"/>
  <c r="C745" i="68"/>
  <c r="E761" i="68"/>
  <c r="D761" i="68"/>
  <c r="C761" i="68"/>
  <c r="D791" i="68"/>
  <c r="F791" i="68"/>
  <c r="E791" i="68"/>
  <c r="C791" i="68"/>
  <c r="C796" i="68"/>
  <c r="F796" i="68"/>
  <c r="E796" i="68"/>
  <c r="D796" i="68"/>
  <c r="E814" i="68"/>
  <c r="F814" i="68"/>
  <c r="D814" i="68"/>
  <c r="C814" i="68"/>
  <c r="E840" i="68"/>
  <c r="C840" i="68"/>
  <c r="F840" i="68"/>
  <c r="D840" i="68"/>
  <c r="E860" i="68"/>
  <c r="C860" i="68"/>
  <c r="F860" i="68"/>
  <c r="D860" i="68"/>
  <c r="C882" i="68"/>
  <c r="E882" i="68"/>
  <c r="F882" i="68"/>
  <c r="D882" i="68"/>
  <c r="D915" i="68"/>
  <c r="C915" i="68"/>
  <c r="F915" i="68"/>
  <c r="E915" i="68"/>
  <c r="D999" i="68"/>
  <c r="F999" i="68"/>
  <c r="E999" i="68"/>
  <c r="C999" i="68"/>
  <c r="C1004" i="68"/>
  <c r="F1004" i="68"/>
  <c r="E1004" i="68"/>
  <c r="D1004" i="68"/>
  <c r="D401" i="68"/>
  <c r="C403" i="68"/>
  <c r="C404" i="68"/>
  <c r="D405" i="68"/>
  <c r="C407" i="68"/>
  <c r="C408" i="68"/>
  <c r="C423" i="68"/>
  <c r="C424" i="68"/>
  <c r="D425" i="68"/>
  <c r="C427" i="68"/>
  <c r="C428" i="68"/>
  <c r="D429" i="68"/>
  <c r="C456" i="68"/>
  <c r="D457" i="68"/>
  <c r="C459" i="68"/>
  <c r="C460" i="68"/>
  <c r="D461" i="68"/>
  <c r="C463" i="68"/>
  <c r="D524" i="68"/>
  <c r="C526" i="68"/>
  <c r="C527" i="68"/>
  <c r="D528" i="68"/>
  <c r="C530" i="68"/>
  <c r="C531" i="68"/>
  <c r="C535" i="68"/>
  <c r="C536" i="68"/>
  <c r="D537" i="68"/>
  <c r="C539" i="68"/>
  <c r="C540" i="68"/>
  <c r="D541" i="68"/>
  <c r="E658" i="68"/>
  <c r="D658" i="68"/>
  <c r="D663" i="68"/>
  <c r="C663" i="68"/>
  <c r="C670" i="68"/>
  <c r="D672" i="68"/>
  <c r="C672" i="68"/>
  <c r="F675" i="68"/>
  <c r="F679" i="68"/>
  <c r="E696" i="68"/>
  <c r="D696" i="68"/>
  <c r="C696" i="68"/>
  <c r="F704" i="68"/>
  <c r="E712" i="68"/>
  <c r="D712" i="68"/>
  <c r="C712" i="68"/>
  <c r="F716" i="68"/>
  <c r="E725" i="68"/>
  <c r="D725" i="68"/>
  <c r="C725" i="68"/>
  <c r="F729" i="68"/>
  <c r="F745" i="68"/>
  <c r="E757" i="68"/>
  <c r="D757" i="68"/>
  <c r="C757" i="68"/>
  <c r="F761" i="68"/>
  <c r="C792" i="68"/>
  <c r="F792" i="68"/>
  <c r="E792" i="68"/>
  <c r="D792" i="68"/>
  <c r="D815" i="68"/>
  <c r="F815" i="68"/>
  <c r="E815" i="68"/>
  <c r="C815" i="68"/>
  <c r="E844" i="68"/>
  <c r="C844" i="68"/>
  <c r="F844" i="68"/>
  <c r="D844" i="68"/>
  <c r="C850" i="68"/>
  <c r="E850" i="68"/>
  <c r="F850" i="68"/>
  <c r="D850" i="68"/>
  <c r="C912" i="68"/>
  <c r="D912" i="68"/>
  <c r="F912" i="68"/>
  <c r="E912" i="68"/>
  <c r="C976" i="68"/>
  <c r="F976" i="68"/>
  <c r="E976" i="68"/>
  <c r="D976" i="68"/>
  <c r="E982" i="68"/>
  <c r="F982" i="68"/>
  <c r="D982" i="68"/>
  <c r="C982" i="68"/>
  <c r="F638" i="68"/>
  <c r="F642" i="68"/>
  <c r="F652" i="68"/>
  <c r="F660" i="68"/>
  <c r="F664" i="68"/>
  <c r="F668" i="68"/>
  <c r="F673" i="68"/>
  <c r="F681" i="68"/>
  <c r="D683" i="68"/>
  <c r="F685" i="68"/>
  <c r="D691" i="68"/>
  <c r="F693" i="68"/>
  <c r="D695" i="68"/>
  <c r="F697" i="68"/>
  <c r="F701" i="68"/>
  <c r="D703" i="68"/>
  <c r="F705" i="68"/>
  <c r="D707" i="68"/>
  <c r="F713" i="68"/>
  <c r="D715" i="68"/>
  <c r="F717" i="68"/>
  <c r="D719" i="68"/>
  <c r="D724" i="68"/>
  <c r="F726" i="68"/>
  <c r="D728" i="68"/>
  <c r="F730" i="68"/>
  <c r="F734" i="68"/>
  <c r="D736" i="68"/>
  <c r="F738" i="68"/>
  <c r="D740" i="68"/>
  <c r="F746" i="68"/>
  <c r="D748" i="68"/>
  <c r="F750" i="68"/>
  <c r="D752" i="68"/>
  <c r="D756" i="68"/>
  <c r="F758" i="68"/>
  <c r="D760" i="68"/>
  <c r="F762" i="68"/>
  <c r="E768" i="68"/>
  <c r="D770" i="68"/>
  <c r="E771" i="68"/>
  <c r="E772" i="68"/>
  <c r="D774" i="68"/>
  <c r="F839" i="68"/>
  <c r="D839" i="68"/>
  <c r="E848" i="68"/>
  <c r="C848" i="68"/>
  <c r="E868" i="68"/>
  <c r="C868" i="68"/>
  <c r="E880" i="68"/>
  <c r="C880" i="68"/>
  <c r="C890" i="68"/>
  <c r="E890" i="68"/>
  <c r="C900" i="68"/>
  <c r="F900" i="68"/>
  <c r="D900" i="68"/>
  <c r="D903" i="68"/>
  <c r="F903" i="68"/>
  <c r="C903" i="68"/>
  <c r="E906" i="68"/>
  <c r="F906" i="68"/>
  <c r="C906" i="68"/>
  <c r="E978" i="68"/>
  <c r="F978" i="68"/>
  <c r="D978" i="68"/>
  <c r="C978" i="68"/>
  <c r="D983" i="68"/>
  <c r="F983" i="68"/>
  <c r="E983" i="68"/>
  <c r="C983" i="68"/>
  <c r="C1000" i="68"/>
  <c r="F1000" i="68"/>
  <c r="E1000" i="68"/>
  <c r="D1000" i="68"/>
  <c r="E1045" i="68"/>
  <c r="D1045" i="68"/>
  <c r="C1045" i="68"/>
  <c r="E683" i="68"/>
  <c r="E691" i="68"/>
  <c r="E695" i="68"/>
  <c r="E703" i="68"/>
  <c r="E707" i="68"/>
  <c r="E715" i="68"/>
  <c r="E719" i="68"/>
  <c r="E724" i="68"/>
  <c r="E728" i="68"/>
  <c r="E736" i="68"/>
  <c r="E740" i="68"/>
  <c r="E748" i="68"/>
  <c r="E752" i="68"/>
  <c r="E756" i="68"/>
  <c r="E760" i="68"/>
  <c r="F768" i="68"/>
  <c r="F770" i="68"/>
  <c r="F771" i="68"/>
  <c r="F772" i="68"/>
  <c r="F774" i="68"/>
  <c r="C778" i="68"/>
  <c r="C779" i="68"/>
  <c r="D780" i="68"/>
  <c r="C782" i="68"/>
  <c r="C783" i="68"/>
  <c r="D784" i="68"/>
  <c r="C834" i="68"/>
  <c r="C835" i="68"/>
  <c r="D836" i="68"/>
  <c r="C838" i="68"/>
  <c r="C839" i="68"/>
  <c r="D848" i="68"/>
  <c r="C858" i="68"/>
  <c r="E858" i="68"/>
  <c r="D868" i="68"/>
  <c r="E872" i="68"/>
  <c r="C872" i="68"/>
  <c r="D880" i="68"/>
  <c r="E884" i="68"/>
  <c r="C884" i="68"/>
  <c r="E888" i="68"/>
  <c r="C888" i="68"/>
  <c r="D890" i="68"/>
  <c r="C894" i="68"/>
  <c r="E894" i="68"/>
  <c r="E900" i="68"/>
  <c r="E903" i="68"/>
  <c r="D906" i="68"/>
  <c r="D911" i="68"/>
  <c r="C911" i="68"/>
  <c r="F911" i="68"/>
  <c r="E914" i="68"/>
  <c r="C914" i="68"/>
  <c r="F914" i="68"/>
  <c r="C916" i="68"/>
  <c r="D916" i="68"/>
  <c r="F916" i="68"/>
  <c r="D979" i="68"/>
  <c r="F979" i="68"/>
  <c r="E979" i="68"/>
  <c r="C979" i="68"/>
  <c r="E1002" i="68"/>
  <c r="F1002" i="68"/>
  <c r="D1002" i="68"/>
  <c r="C1002" i="68"/>
  <c r="E1043" i="68"/>
  <c r="D1043" i="68"/>
  <c r="C1043" i="68"/>
  <c r="E1051" i="68"/>
  <c r="D1051" i="68"/>
  <c r="C1051" i="68"/>
  <c r="C846" i="68"/>
  <c r="E846" i="68"/>
  <c r="E856" i="68"/>
  <c r="C856" i="68"/>
  <c r="C862" i="68"/>
  <c r="E862" i="68"/>
  <c r="C866" i="68"/>
  <c r="E866" i="68"/>
  <c r="C878" i="68"/>
  <c r="E878" i="68"/>
  <c r="E892" i="68"/>
  <c r="C892" i="68"/>
  <c r="E902" i="68"/>
  <c r="F902" i="68"/>
  <c r="C902" i="68"/>
  <c r="C904" i="68"/>
  <c r="F904" i="68"/>
  <c r="D904" i="68"/>
  <c r="C980" i="68"/>
  <c r="F980" i="68"/>
  <c r="E980" i="68"/>
  <c r="D980" i="68"/>
  <c r="E998" i="68"/>
  <c r="F998" i="68"/>
  <c r="D998" i="68"/>
  <c r="C998" i="68"/>
  <c r="D1003" i="68"/>
  <c r="F1003" i="68"/>
  <c r="E1003" i="68"/>
  <c r="C1003" i="68"/>
  <c r="E1041" i="68"/>
  <c r="D1041" i="68"/>
  <c r="C1041" i="68"/>
  <c r="E1049" i="68"/>
  <c r="D1049" i="68"/>
  <c r="C1049" i="68"/>
  <c r="D847" i="68"/>
  <c r="D851" i="68"/>
  <c r="D855" i="68"/>
  <c r="D859" i="68"/>
  <c r="D867" i="68"/>
  <c r="D871" i="68"/>
  <c r="D879" i="68"/>
  <c r="D883" i="68"/>
  <c r="D891" i="68"/>
  <c r="D895" i="68"/>
  <c r="D899" i="68"/>
  <c r="E932" i="68"/>
  <c r="D934" i="68"/>
  <c r="E935" i="68"/>
  <c r="E936" i="68"/>
  <c r="D938" i="68"/>
  <c r="E939" i="68"/>
  <c r="D954" i="68"/>
  <c r="E955" i="68"/>
  <c r="E956" i="68"/>
  <c r="D958" i="68"/>
  <c r="E959" i="68"/>
  <c r="E960" i="68"/>
  <c r="F966" i="68"/>
  <c r="F967" i="68"/>
  <c r="F968" i="68"/>
  <c r="F970" i="68"/>
  <c r="F971" i="68"/>
  <c r="F972" i="68"/>
  <c r="F987" i="68"/>
  <c r="F988" i="68"/>
  <c r="F990" i="68"/>
  <c r="F991" i="68"/>
  <c r="F992" i="68"/>
  <c r="F994" i="68"/>
  <c r="D1028" i="68"/>
  <c r="C1028" i="68"/>
  <c r="D1030" i="68"/>
  <c r="C1030" i="68"/>
  <c r="D1032" i="68"/>
  <c r="C1032" i="68"/>
  <c r="D1034" i="68"/>
  <c r="C1034" i="68"/>
  <c r="D1036" i="68"/>
  <c r="C1036" i="68"/>
  <c r="D1038" i="68"/>
  <c r="C1038" i="68"/>
  <c r="E1130" i="68"/>
  <c r="D1130" i="68"/>
  <c r="C1130" i="68"/>
  <c r="E1134" i="68"/>
  <c r="D1134" i="68"/>
  <c r="C1134" i="68"/>
  <c r="E1193" i="68"/>
  <c r="C1193" i="68"/>
  <c r="D1193" i="68"/>
  <c r="E1197" i="68"/>
  <c r="C1197" i="68"/>
  <c r="D1197" i="68"/>
  <c r="E1201" i="68"/>
  <c r="C1201" i="68"/>
  <c r="D1201" i="68"/>
  <c r="E1205" i="68"/>
  <c r="C1205" i="68"/>
  <c r="D1205" i="68"/>
  <c r="C1219" i="68"/>
  <c r="D1219" i="68"/>
  <c r="E1219" i="68"/>
  <c r="E1042" i="68"/>
  <c r="D1042" i="68"/>
  <c r="E1044" i="68"/>
  <c r="D1044" i="68"/>
  <c r="E1046" i="68"/>
  <c r="D1046" i="68"/>
  <c r="E1048" i="68"/>
  <c r="D1048" i="68"/>
  <c r="E1050" i="68"/>
  <c r="D1050" i="68"/>
  <c r="D1150" i="68"/>
  <c r="E1150" i="68"/>
  <c r="C1150" i="68"/>
  <c r="D1154" i="68"/>
  <c r="E1154" i="68"/>
  <c r="C1154" i="68"/>
  <c r="D1158" i="68"/>
  <c r="E1158" i="68"/>
  <c r="C1158" i="68"/>
  <c r="C966" i="68"/>
  <c r="C967" i="68"/>
  <c r="D968" i="68"/>
  <c r="C970" i="68"/>
  <c r="C971" i="68"/>
  <c r="D972" i="68"/>
  <c r="C987" i="68"/>
  <c r="D988" i="68"/>
  <c r="C990" i="68"/>
  <c r="C991" i="68"/>
  <c r="D992" i="68"/>
  <c r="C994" i="68"/>
  <c r="D1029" i="68"/>
  <c r="C1029" i="68"/>
  <c r="D1031" i="68"/>
  <c r="C1031" i="68"/>
  <c r="D1033" i="68"/>
  <c r="C1033" i="68"/>
  <c r="D1035" i="68"/>
  <c r="C1035" i="68"/>
  <c r="D1037" i="68"/>
  <c r="C1037" i="68"/>
  <c r="E1166" i="68"/>
  <c r="D1166" i="68"/>
  <c r="C1166" i="68"/>
  <c r="E1170" i="68"/>
  <c r="D1170" i="68"/>
  <c r="C1170" i="68"/>
  <c r="E1174" i="68"/>
  <c r="D1174" i="68"/>
  <c r="C1174" i="68"/>
  <c r="E1191" i="68"/>
  <c r="C1191" i="68"/>
  <c r="D1191" i="68"/>
  <c r="E1195" i="68"/>
  <c r="C1195" i="68"/>
  <c r="D1195" i="68"/>
  <c r="E1199" i="68"/>
  <c r="C1199" i="68"/>
  <c r="D1199" i="68"/>
  <c r="E1203" i="68"/>
  <c r="C1203" i="68"/>
  <c r="D1203" i="68"/>
  <c r="C1221" i="68"/>
  <c r="E1221" i="68"/>
  <c r="D1221" i="68"/>
  <c r="C1225" i="68"/>
  <c r="E1225" i="68"/>
  <c r="D1225" i="68"/>
  <c r="C1229" i="68"/>
  <c r="E1229" i="68"/>
  <c r="D1229" i="68"/>
  <c r="C1097" i="68"/>
  <c r="C1098" i="68"/>
  <c r="C1099" i="68"/>
  <c r="C1100" i="68"/>
  <c r="C1101" i="68"/>
  <c r="C1102" i="68"/>
  <c r="C1103" i="68"/>
  <c r="C1104" i="68"/>
  <c r="C1105" i="68"/>
  <c r="C1106" i="68"/>
  <c r="C1107" i="68"/>
  <c r="C1108" i="68"/>
  <c r="C1109" i="68"/>
  <c r="C1110" i="68"/>
  <c r="C1111" i="68"/>
  <c r="C1112" i="68"/>
  <c r="C1129" i="68"/>
  <c r="C1133" i="68"/>
  <c r="C1137" i="68"/>
  <c r="C1153" i="68"/>
  <c r="C1157" i="68"/>
  <c r="C1161" i="68"/>
  <c r="C1165" i="68"/>
  <c r="C1169" i="68"/>
  <c r="C1173" i="68"/>
  <c r="E1192" i="68"/>
  <c r="C1192" i="68"/>
  <c r="E1194" i="68"/>
  <c r="C1194" i="68"/>
  <c r="E1196" i="68"/>
  <c r="C1196" i="68"/>
  <c r="E1198" i="68"/>
  <c r="C1198" i="68"/>
  <c r="E1200" i="68"/>
  <c r="C1200" i="68"/>
  <c r="E1202" i="68"/>
  <c r="C1202" i="68"/>
  <c r="E1204" i="68"/>
  <c r="C1204" i="68"/>
  <c r="E1206" i="68"/>
  <c r="C1206" i="68"/>
  <c r="D1237" i="68"/>
  <c r="E1237" i="68"/>
  <c r="C1237" i="68"/>
  <c r="D1241" i="68"/>
  <c r="E1241" i="68"/>
  <c r="C1241" i="68"/>
  <c r="E1292" i="68"/>
  <c r="D1292" i="68"/>
  <c r="C1292" i="68"/>
  <c r="E1296" i="68"/>
  <c r="D1296" i="68"/>
  <c r="C1296" i="68"/>
  <c r="D1129" i="68"/>
  <c r="D1133" i="68"/>
  <c r="D1137" i="68"/>
  <c r="E1153" i="68"/>
  <c r="E1157" i="68"/>
  <c r="E1161" i="68"/>
  <c r="D1165" i="68"/>
  <c r="D1169" i="68"/>
  <c r="D1173" i="68"/>
  <c r="D1192" i="68"/>
  <c r="D1194" i="68"/>
  <c r="D1196" i="68"/>
  <c r="D1198" i="68"/>
  <c r="D1200" i="68"/>
  <c r="D1202" i="68"/>
  <c r="D1204" i="68"/>
  <c r="D1206" i="68"/>
  <c r="E1222" i="68"/>
  <c r="E1226" i="68"/>
  <c r="E1230" i="68"/>
  <c r="E1234" i="68"/>
  <c r="E1238" i="68"/>
  <c r="E1244" i="68"/>
  <c r="D1244" i="68"/>
  <c r="E1246" i="68"/>
  <c r="D1246" i="68"/>
  <c r="E1248" i="68"/>
  <c r="D1248" i="68"/>
  <c r="E1250" i="68"/>
  <c r="D1250" i="68"/>
  <c r="E1252" i="68"/>
  <c r="D1252" i="68"/>
  <c r="E1254" i="68"/>
  <c r="D1254" i="68"/>
  <c r="D1271" i="68"/>
  <c r="C1271" i="68"/>
  <c r="D1273" i="68"/>
  <c r="C1273" i="68"/>
  <c r="D1275" i="68"/>
  <c r="C1275" i="68"/>
  <c r="D1277" i="68"/>
  <c r="C1277" i="68"/>
  <c r="D1279" i="68"/>
  <c r="C1279" i="68"/>
  <c r="D1281" i="68"/>
  <c r="C1281" i="68"/>
  <c r="D1283" i="68"/>
  <c r="C1283" i="68"/>
  <c r="D1285" i="68"/>
  <c r="C1285" i="68"/>
  <c r="E1327" i="68"/>
  <c r="D1327" i="68"/>
  <c r="C1327" i="68"/>
  <c r="E1331" i="68"/>
  <c r="D1331" i="68"/>
  <c r="C1331" i="68"/>
  <c r="E1335" i="68"/>
  <c r="D1335" i="68"/>
  <c r="C1335" i="68"/>
  <c r="E1339" i="68"/>
  <c r="D1339" i="68"/>
  <c r="C1339" i="68"/>
  <c r="E1343" i="68"/>
  <c r="D1343" i="68"/>
  <c r="C1343" i="68"/>
  <c r="E1351" i="68"/>
  <c r="D1351" i="68"/>
  <c r="C1351" i="68"/>
  <c r="E1355" i="68"/>
  <c r="D1355" i="68"/>
  <c r="C1355" i="68"/>
  <c r="E1359" i="68"/>
  <c r="D1359" i="68"/>
  <c r="C1359" i="68"/>
  <c r="E1289" i="68"/>
  <c r="D1289" i="68"/>
  <c r="E1291" i="68"/>
  <c r="D1291" i="68"/>
  <c r="E1293" i="68"/>
  <c r="D1293" i="68"/>
  <c r="E1295" i="68"/>
  <c r="D1295" i="68"/>
  <c r="E1297" i="68"/>
  <c r="D1297" i="68"/>
  <c r="E1328" i="68"/>
  <c r="D1328" i="68"/>
  <c r="C1328" i="68"/>
  <c r="E1332" i="68"/>
  <c r="D1332" i="68"/>
  <c r="C1332" i="68"/>
  <c r="E1336" i="68"/>
  <c r="D1336" i="68"/>
  <c r="C1336" i="68"/>
  <c r="E1340" i="68"/>
  <c r="D1340" i="68"/>
  <c r="C1340" i="68"/>
  <c r="E1344" i="68"/>
  <c r="D1344" i="68"/>
  <c r="C1344" i="68"/>
  <c r="E1352" i="68"/>
  <c r="D1352" i="68"/>
  <c r="C1352" i="68"/>
  <c r="E1356" i="68"/>
  <c r="D1356" i="68"/>
  <c r="C1356" i="68"/>
  <c r="E1360" i="68"/>
  <c r="D1360" i="68"/>
  <c r="C1360" i="68"/>
  <c r="D1223" i="68"/>
  <c r="D1227" i="68"/>
  <c r="D1231" i="68"/>
  <c r="C1235" i="68"/>
  <c r="C1239" i="68"/>
  <c r="E1245" i="68"/>
  <c r="D1245" i="68"/>
  <c r="E1247" i="68"/>
  <c r="D1247" i="68"/>
  <c r="E1249" i="68"/>
  <c r="D1249" i="68"/>
  <c r="E1251" i="68"/>
  <c r="D1251" i="68"/>
  <c r="E1253" i="68"/>
  <c r="D1253" i="68"/>
  <c r="E1255" i="68"/>
  <c r="D1255" i="68"/>
  <c r="D1270" i="68"/>
  <c r="C1270" i="68"/>
  <c r="D1272" i="68"/>
  <c r="C1272" i="68"/>
  <c r="D1274" i="68"/>
  <c r="C1274" i="68"/>
  <c r="D1276" i="68"/>
  <c r="C1276" i="68"/>
  <c r="D1278" i="68"/>
  <c r="C1278" i="68"/>
  <c r="D1280" i="68"/>
  <c r="C1280" i="68"/>
  <c r="D1282" i="68"/>
  <c r="C1282" i="68"/>
  <c r="D1284" i="68"/>
  <c r="C1284" i="68"/>
  <c r="D1286" i="68"/>
  <c r="C1286" i="68"/>
  <c r="C1289" i="68"/>
  <c r="C1291" i="68"/>
  <c r="C1293" i="68"/>
  <c r="C1295" i="68"/>
  <c r="C1297" i="68"/>
  <c r="E1329" i="68"/>
  <c r="D1329" i="68"/>
  <c r="C1329" i="68"/>
  <c r="E1333" i="68"/>
  <c r="D1333" i="68"/>
  <c r="C1333" i="68"/>
  <c r="E1341" i="68"/>
  <c r="D1341" i="68"/>
  <c r="C1341" i="68"/>
  <c r="E1345" i="68"/>
  <c r="D1345" i="68"/>
  <c r="C1345" i="68"/>
  <c r="E1349" i="68"/>
  <c r="D1349" i="68"/>
  <c r="C1349" i="68"/>
  <c r="E1353" i="68"/>
  <c r="D1353" i="68"/>
  <c r="C1353" i="68"/>
  <c r="E1357" i="68"/>
  <c r="D1357" i="68"/>
  <c r="C1357" i="68"/>
  <c r="E1361" i="68"/>
  <c r="D1361" i="68"/>
  <c r="C1361" i="68"/>
  <c r="C1314" i="68"/>
  <c r="C1315" i="68"/>
  <c r="C1316" i="68"/>
  <c r="C1317" i="68"/>
  <c r="C1318" i="68"/>
  <c r="C1319" i="68"/>
  <c r="C1320" i="68"/>
  <c r="C1321" i="68"/>
  <c r="C1322" i="68"/>
  <c r="C1323" i="68"/>
  <c r="F134" i="68" l="1"/>
  <c r="F136" i="68" l="1"/>
  <c r="F135" i="68"/>
  <c r="C666" i="88" l="1"/>
  <c r="D1" i="65" l="1"/>
  <c r="E22" i="215" l="1"/>
  <c r="D22" i="215"/>
  <c r="C22" i="215"/>
  <c r="E21" i="215"/>
  <c r="D21" i="215"/>
  <c r="C21" i="215"/>
  <c r="E20" i="215"/>
  <c r="D20" i="215"/>
  <c r="C20" i="215"/>
  <c r="E19" i="215"/>
  <c r="D19" i="215"/>
  <c r="C19" i="215"/>
  <c r="E18" i="215"/>
  <c r="D18" i="215"/>
  <c r="C18" i="215"/>
  <c r="E17" i="215"/>
  <c r="D17" i="215"/>
  <c r="C17" i="215"/>
  <c r="E16" i="215"/>
  <c r="D16" i="215"/>
  <c r="C16" i="215"/>
  <c r="E15" i="215"/>
  <c r="D15" i="215"/>
  <c r="C15" i="215"/>
  <c r="E14" i="215"/>
  <c r="D14" i="215"/>
  <c r="C14" i="215"/>
  <c r="E13" i="215"/>
  <c r="D13" i="215"/>
  <c r="C13" i="215"/>
  <c r="E12" i="215"/>
  <c r="D12" i="215"/>
  <c r="C12" i="215"/>
  <c r="E11" i="215"/>
  <c r="D11" i="215"/>
  <c r="C11" i="215"/>
  <c r="E10" i="215"/>
  <c r="D10" i="215"/>
  <c r="C10" i="215"/>
  <c r="E9" i="215"/>
  <c r="D9" i="215"/>
  <c r="C9" i="215"/>
  <c r="E8" i="215"/>
  <c r="D8" i="215"/>
  <c r="C8" i="215"/>
  <c r="E7" i="215"/>
  <c r="D7" i="215"/>
  <c r="C7" i="215"/>
  <c r="E1" i="215"/>
  <c r="E22" i="214"/>
  <c r="D22" i="214"/>
  <c r="C22" i="214"/>
  <c r="E21" i="214"/>
  <c r="D21" i="214"/>
  <c r="C21" i="214"/>
  <c r="E20" i="214"/>
  <c r="D20" i="214"/>
  <c r="C20" i="214"/>
  <c r="E19" i="214"/>
  <c r="D19" i="214"/>
  <c r="C19" i="214"/>
  <c r="E18" i="214"/>
  <c r="D18" i="214"/>
  <c r="C18" i="214"/>
  <c r="E17" i="214"/>
  <c r="D17" i="214"/>
  <c r="C17" i="214"/>
  <c r="E16" i="214"/>
  <c r="D16" i="214"/>
  <c r="C16" i="214"/>
  <c r="E15" i="214"/>
  <c r="D15" i="214"/>
  <c r="C15" i="214"/>
  <c r="E14" i="214"/>
  <c r="D14" i="214"/>
  <c r="C14" i="214"/>
  <c r="E13" i="214"/>
  <c r="D13" i="214"/>
  <c r="C13" i="214"/>
  <c r="E12" i="214"/>
  <c r="D12" i="214"/>
  <c r="C12" i="214"/>
  <c r="E11" i="214"/>
  <c r="D11" i="214"/>
  <c r="C11" i="214"/>
  <c r="E10" i="214"/>
  <c r="D10" i="214"/>
  <c r="C10" i="214"/>
  <c r="E9" i="214"/>
  <c r="D9" i="214"/>
  <c r="C9" i="214"/>
  <c r="E8" i="214"/>
  <c r="D8" i="214"/>
  <c r="C8" i="214"/>
  <c r="E7" i="214"/>
  <c r="D7" i="214"/>
  <c r="C7" i="214"/>
  <c r="E1" i="214"/>
  <c r="E22" i="213"/>
  <c r="D22" i="213"/>
  <c r="C22" i="213"/>
  <c r="E21" i="213"/>
  <c r="D21" i="213"/>
  <c r="C21" i="213"/>
  <c r="E20" i="213"/>
  <c r="D20" i="213"/>
  <c r="C20" i="213"/>
  <c r="E19" i="213"/>
  <c r="D19" i="213"/>
  <c r="C19" i="213"/>
  <c r="E18" i="213"/>
  <c r="D18" i="213"/>
  <c r="C18" i="213"/>
  <c r="E17" i="213"/>
  <c r="D17" i="213"/>
  <c r="C17" i="213"/>
  <c r="E16" i="213"/>
  <c r="D16" i="213"/>
  <c r="C16" i="213"/>
  <c r="E15" i="213"/>
  <c r="D15" i="213"/>
  <c r="C15" i="213"/>
  <c r="E14" i="213"/>
  <c r="D14" i="213"/>
  <c r="C14" i="213"/>
  <c r="E13" i="213"/>
  <c r="D13" i="213"/>
  <c r="C13" i="213"/>
  <c r="E12" i="213"/>
  <c r="D12" i="213"/>
  <c r="C12" i="213"/>
  <c r="E11" i="213"/>
  <c r="D11" i="213"/>
  <c r="C11" i="213"/>
  <c r="E10" i="213"/>
  <c r="D10" i="213"/>
  <c r="C10" i="213"/>
  <c r="E9" i="213"/>
  <c r="D9" i="213"/>
  <c r="C9" i="213"/>
  <c r="E8" i="213"/>
  <c r="D8" i="213"/>
  <c r="C8" i="213"/>
  <c r="E7" i="213"/>
  <c r="D7" i="213"/>
  <c r="C7" i="213"/>
  <c r="E1" i="213"/>
  <c r="E22" i="212"/>
  <c r="D22" i="212"/>
  <c r="C22" i="212"/>
  <c r="E21" i="212"/>
  <c r="D21" i="212"/>
  <c r="C21" i="212"/>
  <c r="E20" i="212"/>
  <c r="D20" i="212"/>
  <c r="C20" i="212"/>
  <c r="E19" i="212"/>
  <c r="D19" i="212"/>
  <c r="C19" i="212"/>
  <c r="E18" i="212"/>
  <c r="D18" i="212"/>
  <c r="C18" i="212"/>
  <c r="E17" i="212"/>
  <c r="D17" i="212"/>
  <c r="C17" i="212"/>
  <c r="E16" i="212"/>
  <c r="D16" i="212"/>
  <c r="C16" i="212"/>
  <c r="E15" i="212"/>
  <c r="D15" i="212"/>
  <c r="C15" i="212"/>
  <c r="E14" i="212"/>
  <c r="D14" i="212"/>
  <c r="C14" i="212"/>
  <c r="E13" i="212"/>
  <c r="D13" i="212"/>
  <c r="C13" i="212"/>
  <c r="E12" i="212"/>
  <c r="D12" i="212"/>
  <c r="C12" i="212"/>
  <c r="E11" i="212"/>
  <c r="D11" i="212"/>
  <c r="C11" i="212"/>
  <c r="E10" i="212"/>
  <c r="D10" i="212"/>
  <c r="C10" i="212"/>
  <c r="E9" i="212"/>
  <c r="D9" i="212"/>
  <c r="C9" i="212"/>
  <c r="E8" i="212"/>
  <c r="D8" i="212"/>
  <c r="C8" i="212"/>
  <c r="E7" i="212"/>
  <c r="D7" i="212"/>
  <c r="C7" i="212"/>
  <c r="E1" i="212"/>
  <c r="E22" i="211"/>
  <c r="D22" i="211"/>
  <c r="C22" i="211"/>
  <c r="E21" i="211"/>
  <c r="D21" i="211"/>
  <c r="C21" i="211"/>
  <c r="E20" i="211"/>
  <c r="D20" i="211"/>
  <c r="C20" i="211"/>
  <c r="E19" i="211"/>
  <c r="D19" i="211"/>
  <c r="C19" i="211"/>
  <c r="E18" i="211"/>
  <c r="D18" i="211"/>
  <c r="C18" i="211"/>
  <c r="E17" i="211"/>
  <c r="D17" i="211"/>
  <c r="C17" i="211"/>
  <c r="E16" i="211"/>
  <c r="D16" i="211"/>
  <c r="C16" i="211"/>
  <c r="E15" i="211"/>
  <c r="D15" i="211"/>
  <c r="C15" i="211"/>
  <c r="E14" i="211"/>
  <c r="D14" i="211"/>
  <c r="C14" i="211"/>
  <c r="E13" i="211"/>
  <c r="D13" i="211"/>
  <c r="C13" i="211"/>
  <c r="E12" i="211"/>
  <c r="D12" i="211"/>
  <c r="C12" i="211"/>
  <c r="E11" i="211"/>
  <c r="D11" i="211"/>
  <c r="C11" i="211"/>
  <c r="E10" i="211"/>
  <c r="D10" i="211"/>
  <c r="C10" i="211"/>
  <c r="E9" i="211"/>
  <c r="D9" i="211"/>
  <c r="C9" i="211"/>
  <c r="E8" i="211"/>
  <c r="D8" i="211"/>
  <c r="C8" i="211"/>
  <c r="E7" i="211"/>
  <c r="D7" i="211"/>
  <c r="C7" i="211"/>
  <c r="E1" i="211"/>
  <c r="E22" i="210"/>
  <c r="D22" i="210"/>
  <c r="C22" i="210"/>
  <c r="E21" i="210"/>
  <c r="D21" i="210"/>
  <c r="C21" i="210"/>
  <c r="E20" i="210"/>
  <c r="D20" i="210"/>
  <c r="C20" i="210"/>
  <c r="E19" i="210"/>
  <c r="D19" i="210"/>
  <c r="C19" i="210"/>
  <c r="E18" i="210"/>
  <c r="D18" i="210"/>
  <c r="C18" i="210"/>
  <c r="E17" i="210"/>
  <c r="D17" i="210"/>
  <c r="C17" i="210"/>
  <c r="E16" i="210"/>
  <c r="D16" i="210"/>
  <c r="C16" i="210"/>
  <c r="E15" i="210"/>
  <c r="D15" i="210"/>
  <c r="C15" i="210"/>
  <c r="E14" i="210"/>
  <c r="D14" i="210"/>
  <c r="C14" i="210"/>
  <c r="E13" i="210"/>
  <c r="D13" i="210"/>
  <c r="C13" i="210"/>
  <c r="E12" i="210"/>
  <c r="D12" i="210"/>
  <c r="C12" i="210"/>
  <c r="E11" i="210"/>
  <c r="D11" i="210"/>
  <c r="C11" i="210"/>
  <c r="E10" i="210"/>
  <c r="D10" i="210"/>
  <c r="C10" i="210"/>
  <c r="E9" i="210"/>
  <c r="D9" i="210"/>
  <c r="C9" i="210"/>
  <c r="E8" i="210"/>
  <c r="D8" i="210"/>
  <c r="C8" i="210"/>
  <c r="E7" i="210"/>
  <c r="D7" i="210"/>
  <c r="C7" i="210"/>
  <c r="E1" i="210"/>
  <c r="E22" i="26"/>
  <c r="D22" i="26"/>
  <c r="C22" i="26"/>
  <c r="E21" i="26"/>
  <c r="D21" i="26"/>
  <c r="C21" i="26"/>
  <c r="E20" i="26"/>
  <c r="D20" i="26"/>
  <c r="C20" i="26"/>
  <c r="E19" i="26"/>
  <c r="D19" i="26"/>
  <c r="C19" i="26"/>
  <c r="E18" i="26"/>
  <c r="D18" i="26"/>
  <c r="C18" i="26"/>
  <c r="E17" i="26"/>
  <c r="D17" i="26"/>
  <c r="C17" i="26"/>
  <c r="E16" i="26"/>
  <c r="D16" i="26"/>
  <c r="C16" i="26"/>
  <c r="E15" i="26"/>
  <c r="D15" i="26"/>
  <c r="C15" i="26"/>
  <c r="E14" i="26"/>
  <c r="D14" i="26"/>
  <c r="C14" i="26"/>
  <c r="E13" i="26"/>
  <c r="D13" i="26"/>
  <c r="C13" i="26"/>
  <c r="E12" i="26"/>
  <c r="D12" i="26"/>
  <c r="C12" i="26"/>
  <c r="E11" i="26"/>
  <c r="D11" i="26"/>
  <c r="C11" i="26"/>
  <c r="E10" i="26"/>
  <c r="D10" i="26"/>
  <c r="C10" i="26"/>
  <c r="E9" i="26"/>
  <c r="D9" i="26"/>
  <c r="C9" i="26"/>
  <c r="E8" i="26"/>
  <c r="D8" i="26"/>
  <c r="C8" i="26"/>
  <c r="E7" i="26"/>
  <c r="D7" i="26"/>
  <c r="C7" i="26"/>
  <c r="E1" i="26"/>
  <c r="E22" i="209"/>
  <c r="D22" i="209"/>
  <c r="C22" i="209"/>
  <c r="E21" i="209"/>
  <c r="D21" i="209"/>
  <c r="C21" i="209"/>
  <c r="E20" i="209"/>
  <c r="D20" i="209"/>
  <c r="C20" i="209"/>
  <c r="E19" i="209"/>
  <c r="D19" i="209"/>
  <c r="C19" i="209"/>
  <c r="E18" i="209"/>
  <c r="D18" i="209"/>
  <c r="C18" i="209"/>
  <c r="E17" i="209"/>
  <c r="D17" i="209"/>
  <c r="C17" i="209"/>
  <c r="E16" i="209"/>
  <c r="D16" i="209"/>
  <c r="C16" i="209"/>
  <c r="E15" i="209"/>
  <c r="D15" i="209"/>
  <c r="C15" i="209"/>
  <c r="E14" i="209"/>
  <c r="D14" i="209"/>
  <c r="C14" i="209"/>
  <c r="E13" i="209"/>
  <c r="D13" i="209"/>
  <c r="C13" i="209"/>
  <c r="E12" i="209"/>
  <c r="D12" i="209"/>
  <c r="C12" i="209"/>
  <c r="E11" i="209"/>
  <c r="D11" i="209"/>
  <c r="C11" i="209"/>
  <c r="E10" i="209"/>
  <c r="D10" i="209"/>
  <c r="C10" i="209"/>
  <c r="E9" i="209"/>
  <c r="D9" i="209"/>
  <c r="C9" i="209"/>
  <c r="E8" i="209"/>
  <c r="D8" i="209"/>
  <c r="C8" i="209"/>
  <c r="E7" i="209"/>
  <c r="D7" i="209"/>
  <c r="C7" i="209"/>
  <c r="E1" i="209"/>
  <c r="E22" i="208"/>
  <c r="D22" i="208"/>
  <c r="C22" i="208"/>
  <c r="E21" i="208"/>
  <c r="D21" i="208"/>
  <c r="C21" i="208"/>
  <c r="E20" i="208"/>
  <c r="D20" i="208"/>
  <c r="C20" i="208"/>
  <c r="E19" i="208"/>
  <c r="D19" i="208"/>
  <c r="C19" i="208"/>
  <c r="E18" i="208"/>
  <c r="D18" i="208"/>
  <c r="C18" i="208"/>
  <c r="E17" i="208"/>
  <c r="D17" i="208"/>
  <c r="C17" i="208"/>
  <c r="E16" i="208"/>
  <c r="D16" i="208"/>
  <c r="C16" i="208"/>
  <c r="E15" i="208"/>
  <c r="D15" i="208"/>
  <c r="C15" i="208"/>
  <c r="E14" i="208"/>
  <c r="D14" i="208"/>
  <c r="C14" i="208"/>
  <c r="E13" i="208"/>
  <c r="D13" i="208"/>
  <c r="C13" i="208"/>
  <c r="E12" i="208"/>
  <c r="D12" i="208"/>
  <c r="C12" i="208"/>
  <c r="E11" i="208"/>
  <c r="D11" i="208"/>
  <c r="C11" i="208"/>
  <c r="E10" i="208"/>
  <c r="D10" i="208"/>
  <c r="C10" i="208"/>
  <c r="E9" i="208"/>
  <c r="D9" i="208"/>
  <c r="C9" i="208"/>
  <c r="E8" i="208"/>
  <c r="D8" i="208"/>
  <c r="C8" i="208"/>
  <c r="E7" i="208"/>
  <c r="D7" i="208"/>
  <c r="C7" i="208"/>
  <c r="E1" i="208"/>
  <c r="E22" i="207"/>
  <c r="D22" i="207"/>
  <c r="C22" i="207"/>
  <c r="E21" i="207"/>
  <c r="D21" i="207"/>
  <c r="C21" i="207"/>
  <c r="E20" i="207"/>
  <c r="D20" i="207"/>
  <c r="C20" i="207"/>
  <c r="E19" i="207"/>
  <c r="D19" i="207"/>
  <c r="C19" i="207"/>
  <c r="E18" i="207"/>
  <c r="D18" i="207"/>
  <c r="C18" i="207"/>
  <c r="E17" i="207"/>
  <c r="D17" i="207"/>
  <c r="C17" i="207"/>
  <c r="E16" i="207"/>
  <c r="D16" i="207"/>
  <c r="C16" i="207"/>
  <c r="E15" i="207"/>
  <c r="D15" i="207"/>
  <c r="C15" i="207"/>
  <c r="E14" i="207"/>
  <c r="D14" i="207"/>
  <c r="C14" i="207"/>
  <c r="E13" i="207"/>
  <c r="D13" i="207"/>
  <c r="C13" i="207"/>
  <c r="E12" i="207"/>
  <c r="D12" i="207"/>
  <c r="C12" i="207"/>
  <c r="E11" i="207"/>
  <c r="D11" i="207"/>
  <c r="C11" i="207"/>
  <c r="E10" i="207"/>
  <c r="D10" i="207"/>
  <c r="C10" i="207"/>
  <c r="E9" i="207"/>
  <c r="D9" i="207"/>
  <c r="C9" i="207"/>
  <c r="E8" i="207"/>
  <c r="D8" i="207"/>
  <c r="C8" i="207"/>
  <c r="E7" i="207"/>
  <c r="D7" i="207"/>
  <c r="C7" i="207"/>
  <c r="E1" i="207"/>
  <c r="E22" i="206"/>
  <c r="D22" i="206"/>
  <c r="C22" i="206"/>
  <c r="E21" i="206"/>
  <c r="D21" i="206"/>
  <c r="C21" i="206"/>
  <c r="E20" i="206"/>
  <c r="D20" i="206"/>
  <c r="C20" i="206"/>
  <c r="E19" i="206"/>
  <c r="D19" i="206"/>
  <c r="C19" i="206"/>
  <c r="E18" i="206"/>
  <c r="D18" i="206"/>
  <c r="C18" i="206"/>
  <c r="E17" i="206"/>
  <c r="D17" i="206"/>
  <c r="C17" i="206"/>
  <c r="E16" i="206"/>
  <c r="D16" i="206"/>
  <c r="C16" i="206"/>
  <c r="E15" i="206"/>
  <c r="D15" i="206"/>
  <c r="C15" i="206"/>
  <c r="E14" i="206"/>
  <c r="D14" i="206"/>
  <c r="C14" i="206"/>
  <c r="E13" i="206"/>
  <c r="D13" i="206"/>
  <c r="C13" i="206"/>
  <c r="E12" i="206"/>
  <c r="D12" i="206"/>
  <c r="C12" i="206"/>
  <c r="E11" i="206"/>
  <c r="D11" i="206"/>
  <c r="C11" i="206"/>
  <c r="E10" i="206"/>
  <c r="D10" i="206"/>
  <c r="C10" i="206"/>
  <c r="E9" i="206"/>
  <c r="D9" i="206"/>
  <c r="C9" i="206"/>
  <c r="E8" i="206"/>
  <c r="D8" i="206"/>
  <c r="C8" i="206"/>
  <c r="E7" i="206"/>
  <c r="D7" i="206"/>
  <c r="C7" i="206"/>
  <c r="E1" i="206"/>
  <c r="E22" i="205"/>
  <c r="D22" i="205"/>
  <c r="C22" i="205"/>
  <c r="E21" i="205"/>
  <c r="D21" i="205"/>
  <c r="C21" i="205"/>
  <c r="E20" i="205"/>
  <c r="D20" i="205"/>
  <c r="C20" i="205"/>
  <c r="E19" i="205"/>
  <c r="D19" i="205"/>
  <c r="C19" i="205"/>
  <c r="E18" i="205"/>
  <c r="D18" i="205"/>
  <c r="C18" i="205"/>
  <c r="E17" i="205"/>
  <c r="D17" i="205"/>
  <c r="C17" i="205"/>
  <c r="E16" i="205"/>
  <c r="D16" i="205"/>
  <c r="C16" i="205"/>
  <c r="E15" i="205"/>
  <c r="D15" i="205"/>
  <c r="C15" i="205"/>
  <c r="E14" i="205"/>
  <c r="D14" i="205"/>
  <c r="C14" i="205"/>
  <c r="E13" i="205"/>
  <c r="D13" i="205"/>
  <c r="C13" i="205"/>
  <c r="E12" i="205"/>
  <c r="D12" i="205"/>
  <c r="C12" i="205"/>
  <c r="E11" i="205"/>
  <c r="D11" i="205"/>
  <c r="C11" i="205"/>
  <c r="E10" i="205"/>
  <c r="D10" i="205"/>
  <c r="C10" i="205"/>
  <c r="E9" i="205"/>
  <c r="D9" i="205"/>
  <c r="C9" i="205"/>
  <c r="E8" i="205"/>
  <c r="D8" i="205"/>
  <c r="C8" i="205"/>
  <c r="E7" i="205"/>
  <c r="D7" i="205"/>
  <c r="C7" i="205"/>
  <c r="E1" i="205"/>
  <c r="E22" i="204"/>
  <c r="D22" i="204"/>
  <c r="C22" i="204"/>
  <c r="E21" i="204"/>
  <c r="D21" i="204"/>
  <c r="C21" i="204"/>
  <c r="E20" i="204"/>
  <c r="D20" i="204"/>
  <c r="C20" i="204"/>
  <c r="E19" i="204"/>
  <c r="D19" i="204"/>
  <c r="C19" i="204"/>
  <c r="E18" i="204"/>
  <c r="D18" i="204"/>
  <c r="C18" i="204"/>
  <c r="E17" i="204"/>
  <c r="D17" i="204"/>
  <c r="C17" i="204"/>
  <c r="E16" i="204"/>
  <c r="D16" i="204"/>
  <c r="C16" i="204"/>
  <c r="E15" i="204"/>
  <c r="D15" i="204"/>
  <c r="C15" i="204"/>
  <c r="E14" i="204"/>
  <c r="D14" i="204"/>
  <c r="C14" i="204"/>
  <c r="E13" i="204"/>
  <c r="D13" i="204"/>
  <c r="C13" i="204"/>
  <c r="E12" i="204"/>
  <c r="D12" i="204"/>
  <c r="C12" i="204"/>
  <c r="E11" i="204"/>
  <c r="D11" i="204"/>
  <c r="C11" i="204"/>
  <c r="E10" i="204"/>
  <c r="D10" i="204"/>
  <c r="C10" i="204"/>
  <c r="E9" i="204"/>
  <c r="D9" i="204"/>
  <c r="C9" i="204"/>
  <c r="E8" i="204"/>
  <c r="D8" i="204"/>
  <c r="C8" i="204"/>
  <c r="E7" i="204"/>
  <c r="D7" i="204"/>
  <c r="C7" i="204"/>
  <c r="E1" i="204"/>
  <c r="E22" i="203"/>
  <c r="D22" i="203"/>
  <c r="C22" i="203"/>
  <c r="E21" i="203"/>
  <c r="D21" i="203"/>
  <c r="C21" i="203"/>
  <c r="E20" i="203"/>
  <c r="D20" i="203"/>
  <c r="C20" i="203"/>
  <c r="E19" i="203"/>
  <c r="D19" i="203"/>
  <c r="C19" i="203"/>
  <c r="E18" i="203"/>
  <c r="D18" i="203"/>
  <c r="C18" i="203"/>
  <c r="E17" i="203"/>
  <c r="D17" i="203"/>
  <c r="C17" i="203"/>
  <c r="E16" i="203"/>
  <c r="D16" i="203"/>
  <c r="C16" i="203"/>
  <c r="E15" i="203"/>
  <c r="D15" i="203"/>
  <c r="C15" i="203"/>
  <c r="E14" i="203"/>
  <c r="D14" i="203"/>
  <c r="C14" i="203"/>
  <c r="E13" i="203"/>
  <c r="D13" i="203"/>
  <c r="C13" i="203"/>
  <c r="E12" i="203"/>
  <c r="D12" i="203"/>
  <c r="C12" i="203"/>
  <c r="E11" i="203"/>
  <c r="D11" i="203"/>
  <c r="C11" i="203"/>
  <c r="E10" i="203"/>
  <c r="D10" i="203"/>
  <c r="C10" i="203"/>
  <c r="E9" i="203"/>
  <c r="D9" i="203"/>
  <c r="C9" i="203"/>
  <c r="E8" i="203"/>
  <c r="D8" i="203"/>
  <c r="C8" i="203"/>
  <c r="E7" i="203"/>
  <c r="D7" i="203"/>
  <c r="C7" i="203"/>
  <c r="E1" i="203"/>
  <c r="E22" i="202"/>
  <c r="D22" i="202"/>
  <c r="C22" i="202"/>
  <c r="E21" i="202"/>
  <c r="D21" i="202"/>
  <c r="C21" i="202"/>
  <c r="E20" i="202"/>
  <c r="D20" i="202"/>
  <c r="C20" i="202"/>
  <c r="E19" i="202"/>
  <c r="D19" i="202"/>
  <c r="C19" i="202"/>
  <c r="E18" i="202"/>
  <c r="D18" i="202"/>
  <c r="C18" i="202"/>
  <c r="E17" i="202"/>
  <c r="D17" i="202"/>
  <c r="C17" i="202"/>
  <c r="E16" i="202"/>
  <c r="D16" i="202"/>
  <c r="C16" i="202"/>
  <c r="E15" i="202"/>
  <c r="D15" i="202"/>
  <c r="C15" i="202"/>
  <c r="E14" i="202"/>
  <c r="D14" i="202"/>
  <c r="C14" i="202"/>
  <c r="E13" i="202"/>
  <c r="D13" i="202"/>
  <c r="C13" i="202"/>
  <c r="E12" i="202"/>
  <c r="D12" i="202"/>
  <c r="C12" i="202"/>
  <c r="E11" i="202"/>
  <c r="D11" i="202"/>
  <c r="C11" i="202"/>
  <c r="E10" i="202"/>
  <c r="D10" i="202"/>
  <c r="C10" i="202"/>
  <c r="E9" i="202"/>
  <c r="D9" i="202"/>
  <c r="C9" i="202"/>
  <c r="E8" i="202"/>
  <c r="D8" i="202"/>
  <c r="C8" i="202"/>
  <c r="E7" i="202"/>
  <c r="D7" i="202"/>
  <c r="C7" i="202"/>
  <c r="E1" i="202"/>
  <c r="H40" i="65"/>
  <c r="C40" i="65"/>
  <c r="H39" i="65"/>
  <c r="C39" i="65"/>
  <c r="H38" i="65"/>
  <c r="C38" i="65"/>
  <c r="H37" i="65"/>
  <c r="C37" i="65"/>
  <c r="H36" i="65"/>
  <c r="C36" i="65"/>
  <c r="H35" i="65"/>
  <c r="C35" i="65"/>
  <c r="H34" i="65"/>
  <c r="C34" i="65"/>
  <c r="H33" i="65"/>
  <c r="C33" i="65"/>
  <c r="C31" i="65"/>
  <c r="H25" i="65"/>
  <c r="C25" i="65"/>
  <c r="H24" i="65"/>
  <c r="C24" i="65"/>
  <c r="H23" i="65"/>
  <c r="C23" i="65"/>
  <c r="H22" i="65"/>
  <c r="C22" i="65"/>
  <c r="H21" i="65"/>
  <c r="C21" i="65"/>
  <c r="H20" i="65"/>
  <c r="C20" i="65"/>
  <c r="H19" i="65"/>
  <c r="C19" i="65"/>
  <c r="H18" i="65"/>
  <c r="C18" i="65"/>
  <c r="C16" i="65"/>
  <c r="G12" i="65"/>
  <c r="G40" i="65" s="1"/>
  <c r="F12" i="65"/>
  <c r="E12" i="65"/>
  <c r="E40" i="65" s="1"/>
  <c r="D12" i="65"/>
  <c r="G11" i="65"/>
  <c r="G39" i="65" s="1"/>
  <c r="F11" i="65"/>
  <c r="E11" i="65"/>
  <c r="E24" i="65" s="1"/>
  <c r="D11" i="65"/>
  <c r="G10" i="65"/>
  <c r="G38" i="65" s="1"/>
  <c r="F10" i="65"/>
  <c r="F23" i="65" s="1"/>
  <c r="E10" i="65"/>
  <c r="E23" i="65" s="1"/>
  <c r="D10" i="65"/>
  <c r="G9" i="65"/>
  <c r="G37" i="65" s="1"/>
  <c r="F9" i="65"/>
  <c r="F37" i="65" s="1"/>
  <c r="E9" i="65"/>
  <c r="E37" i="65" s="1"/>
  <c r="D9" i="65"/>
  <c r="G8" i="65"/>
  <c r="G36" i="65" s="1"/>
  <c r="F8" i="65"/>
  <c r="F36" i="65" s="1"/>
  <c r="E8" i="65"/>
  <c r="E36" i="65" s="1"/>
  <c r="D8" i="65"/>
  <c r="G7" i="65"/>
  <c r="G35" i="65" s="1"/>
  <c r="F7" i="65"/>
  <c r="E7" i="65"/>
  <c r="E20" i="65" s="1"/>
  <c r="D7" i="65"/>
  <c r="G6" i="65"/>
  <c r="G34" i="65" s="1"/>
  <c r="F6" i="65"/>
  <c r="F34" i="65" s="1"/>
  <c r="E6" i="65"/>
  <c r="E19" i="65" s="1"/>
  <c r="D6" i="65"/>
  <c r="G5" i="65"/>
  <c r="G33" i="65" s="1"/>
  <c r="F5" i="65"/>
  <c r="F33" i="65" s="1"/>
  <c r="E5" i="65"/>
  <c r="D5" i="65"/>
  <c r="E3" i="65"/>
  <c r="E31" i="65" s="1"/>
  <c r="D3" i="65"/>
  <c r="D31" i="65" s="1"/>
  <c r="D29" i="65"/>
  <c r="C42" i="185"/>
  <c r="C41" i="185"/>
  <c r="C29" i="185"/>
  <c r="C28" i="185"/>
  <c r="G25" i="185"/>
  <c r="G38" i="185" s="1"/>
  <c r="G51" i="185" s="1"/>
  <c r="C25" i="185"/>
  <c r="C38" i="185" s="1"/>
  <c r="C51" i="185" s="1"/>
  <c r="G24" i="185"/>
  <c r="G37" i="185" s="1"/>
  <c r="G50" i="185" s="1"/>
  <c r="C24" i="185"/>
  <c r="C37" i="185" s="1"/>
  <c r="C50" i="185" s="1"/>
  <c r="G23" i="185"/>
  <c r="G36" i="185" s="1"/>
  <c r="G49" i="185" s="1"/>
  <c r="C23" i="185"/>
  <c r="C36" i="185" s="1"/>
  <c r="C49" i="185" s="1"/>
  <c r="G22" i="185"/>
  <c r="G35" i="185" s="1"/>
  <c r="G48" i="185" s="1"/>
  <c r="C22" i="185"/>
  <c r="C35" i="185" s="1"/>
  <c r="C48" i="185" s="1"/>
  <c r="G21" i="185"/>
  <c r="G34" i="185" s="1"/>
  <c r="G47" i="185" s="1"/>
  <c r="C21" i="185"/>
  <c r="C34" i="185" s="1"/>
  <c r="C47" i="185" s="1"/>
  <c r="G20" i="185"/>
  <c r="G33" i="185" s="1"/>
  <c r="G46" i="185" s="1"/>
  <c r="C20" i="185"/>
  <c r="C33" i="185" s="1"/>
  <c r="C46" i="185" s="1"/>
  <c r="G19" i="185"/>
  <c r="G32" i="185" s="1"/>
  <c r="G45" i="185" s="1"/>
  <c r="C19" i="185"/>
  <c r="C32" i="185" s="1"/>
  <c r="C45" i="185" s="1"/>
  <c r="G18" i="185"/>
  <c r="G31" i="185" s="1"/>
  <c r="G44" i="185" s="1"/>
  <c r="C18" i="185"/>
  <c r="C31" i="185" s="1"/>
  <c r="C44" i="185" s="1"/>
  <c r="F16" i="185"/>
  <c r="F29" i="185" s="1"/>
  <c r="F42" i="185" s="1"/>
  <c r="E16" i="185"/>
  <c r="E29" i="185" s="1"/>
  <c r="E42" i="185" s="1"/>
  <c r="D16" i="185"/>
  <c r="D29" i="185" s="1"/>
  <c r="D42" i="185" s="1"/>
  <c r="C16" i="185"/>
  <c r="C15" i="185"/>
  <c r="F12" i="185"/>
  <c r="F25" i="185" s="1"/>
  <c r="F38" i="185" s="1"/>
  <c r="F51" i="185" s="1"/>
  <c r="E12" i="185"/>
  <c r="E25" i="185" s="1"/>
  <c r="E38" i="185" s="1"/>
  <c r="E51" i="185" s="1"/>
  <c r="D12" i="185"/>
  <c r="D25" i="185" s="1"/>
  <c r="D38" i="185" s="1"/>
  <c r="D51" i="185" s="1"/>
  <c r="F11" i="185"/>
  <c r="F24" i="185" s="1"/>
  <c r="F37" i="185" s="1"/>
  <c r="F50" i="185" s="1"/>
  <c r="E11" i="185"/>
  <c r="E24" i="185" s="1"/>
  <c r="E37" i="185" s="1"/>
  <c r="E50" i="185" s="1"/>
  <c r="D11" i="185"/>
  <c r="D24" i="185" s="1"/>
  <c r="D37" i="185" s="1"/>
  <c r="D50" i="185" s="1"/>
  <c r="F10" i="185"/>
  <c r="F23" i="185" s="1"/>
  <c r="F36" i="185" s="1"/>
  <c r="F49" i="185" s="1"/>
  <c r="E10" i="185"/>
  <c r="E23" i="185" s="1"/>
  <c r="E36" i="185" s="1"/>
  <c r="E49" i="185" s="1"/>
  <c r="D10" i="185"/>
  <c r="D23" i="185" s="1"/>
  <c r="D36" i="185" s="1"/>
  <c r="D49" i="185" s="1"/>
  <c r="F9" i="185"/>
  <c r="F22" i="185" s="1"/>
  <c r="F35" i="185" s="1"/>
  <c r="F48" i="185" s="1"/>
  <c r="E9" i="185"/>
  <c r="E22" i="185" s="1"/>
  <c r="E35" i="185" s="1"/>
  <c r="E48" i="185" s="1"/>
  <c r="D9" i="185"/>
  <c r="D22" i="185" s="1"/>
  <c r="D35" i="185" s="1"/>
  <c r="D48" i="185" s="1"/>
  <c r="F8" i="185"/>
  <c r="F21" i="185" s="1"/>
  <c r="F34" i="185" s="1"/>
  <c r="F47" i="185" s="1"/>
  <c r="E8" i="185"/>
  <c r="E21" i="185" s="1"/>
  <c r="E34" i="185" s="1"/>
  <c r="E47" i="185" s="1"/>
  <c r="D8" i="185"/>
  <c r="D21" i="185" s="1"/>
  <c r="D34" i="185" s="1"/>
  <c r="D47" i="185" s="1"/>
  <c r="F7" i="185"/>
  <c r="F20" i="185" s="1"/>
  <c r="F33" i="185" s="1"/>
  <c r="F46" i="185" s="1"/>
  <c r="E7" i="185"/>
  <c r="E20" i="185" s="1"/>
  <c r="E33" i="185" s="1"/>
  <c r="E46" i="185" s="1"/>
  <c r="D7" i="185"/>
  <c r="D20" i="185" s="1"/>
  <c r="D33" i="185" s="1"/>
  <c r="D46" i="185" s="1"/>
  <c r="F6" i="185"/>
  <c r="F19" i="185" s="1"/>
  <c r="F32" i="185" s="1"/>
  <c r="F45" i="185" s="1"/>
  <c r="E6" i="185"/>
  <c r="E19" i="185" s="1"/>
  <c r="E32" i="185" s="1"/>
  <c r="E45" i="185" s="1"/>
  <c r="D6" i="185"/>
  <c r="D19" i="185" s="1"/>
  <c r="D32" i="185" s="1"/>
  <c r="D45" i="185" s="1"/>
  <c r="F5" i="185"/>
  <c r="F18" i="185" s="1"/>
  <c r="F31" i="185" s="1"/>
  <c r="F44" i="185" s="1"/>
  <c r="E5" i="185"/>
  <c r="E18" i="185" s="1"/>
  <c r="E31" i="185" s="1"/>
  <c r="E44" i="185" s="1"/>
  <c r="D5" i="185"/>
  <c r="D18" i="185" s="1"/>
  <c r="D31" i="185" s="1"/>
  <c r="D44" i="185" s="1"/>
  <c r="D1" i="185"/>
  <c r="D14" i="185" s="1"/>
  <c r="D27" i="185" s="1"/>
  <c r="D40" i="185" s="1"/>
  <c r="C42" i="184"/>
  <c r="C41" i="184"/>
  <c r="C29" i="184"/>
  <c r="C28" i="184"/>
  <c r="G25" i="184"/>
  <c r="G38" i="184" s="1"/>
  <c r="G51" i="184" s="1"/>
  <c r="C25" i="184"/>
  <c r="C38" i="184" s="1"/>
  <c r="C51" i="184" s="1"/>
  <c r="G24" i="184"/>
  <c r="G37" i="184" s="1"/>
  <c r="G50" i="184" s="1"/>
  <c r="C24" i="184"/>
  <c r="C37" i="184" s="1"/>
  <c r="C50" i="184" s="1"/>
  <c r="G23" i="184"/>
  <c r="G36" i="184" s="1"/>
  <c r="G49" i="184" s="1"/>
  <c r="C23" i="184"/>
  <c r="C36" i="184" s="1"/>
  <c r="C49" i="184" s="1"/>
  <c r="G22" i="184"/>
  <c r="G35" i="184" s="1"/>
  <c r="G48" i="184" s="1"/>
  <c r="C22" i="184"/>
  <c r="C35" i="184" s="1"/>
  <c r="C48" i="184" s="1"/>
  <c r="G21" i="184"/>
  <c r="G34" i="184" s="1"/>
  <c r="G47" i="184" s="1"/>
  <c r="C21" i="184"/>
  <c r="C34" i="184" s="1"/>
  <c r="C47" i="184" s="1"/>
  <c r="G20" i="184"/>
  <c r="G33" i="184" s="1"/>
  <c r="G46" i="184" s="1"/>
  <c r="C20" i="184"/>
  <c r="C33" i="184" s="1"/>
  <c r="C46" i="184" s="1"/>
  <c r="G19" i="184"/>
  <c r="G32" i="184" s="1"/>
  <c r="G45" i="184" s="1"/>
  <c r="C19" i="184"/>
  <c r="C32" i="184" s="1"/>
  <c r="C45" i="184" s="1"/>
  <c r="G18" i="184"/>
  <c r="G31" i="184" s="1"/>
  <c r="G44" i="184" s="1"/>
  <c r="C18" i="184"/>
  <c r="C31" i="184" s="1"/>
  <c r="C44" i="184" s="1"/>
  <c r="F16" i="184"/>
  <c r="F29" i="184" s="1"/>
  <c r="F42" i="184" s="1"/>
  <c r="E16" i="184"/>
  <c r="E29" i="184" s="1"/>
  <c r="E42" i="184" s="1"/>
  <c r="D16" i="184"/>
  <c r="D29" i="184" s="1"/>
  <c r="D42" i="184" s="1"/>
  <c r="C16" i="184"/>
  <c r="C15" i="184"/>
  <c r="F12" i="184"/>
  <c r="F25" i="184" s="1"/>
  <c r="F38" i="184" s="1"/>
  <c r="F51" i="184" s="1"/>
  <c r="E12" i="184"/>
  <c r="E25" i="184" s="1"/>
  <c r="E38" i="184" s="1"/>
  <c r="E51" i="184" s="1"/>
  <c r="D12" i="184"/>
  <c r="D25" i="184" s="1"/>
  <c r="D38" i="184" s="1"/>
  <c r="D51" i="184" s="1"/>
  <c r="F11" i="184"/>
  <c r="F24" i="184" s="1"/>
  <c r="F37" i="184" s="1"/>
  <c r="F50" i="184" s="1"/>
  <c r="E11" i="184"/>
  <c r="E24" i="184" s="1"/>
  <c r="E37" i="184" s="1"/>
  <c r="E50" i="184" s="1"/>
  <c r="D11" i="184"/>
  <c r="D24" i="184" s="1"/>
  <c r="D37" i="184" s="1"/>
  <c r="D50" i="184" s="1"/>
  <c r="F10" i="184"/>
  <c r="F23" i="184" s="1"/>
  <c r="F36" i="184" s="1"/>
  <c r="F49" i="184" s="1"/>
  <c r="E10" i="184"/>
  <c r="E23" i="184" s="1"/>
  <c r="E36" i="184" s="1"/>
  <c r="E49" i="184" s="1"/>
  <c r="D10" i="184"/>
  <c r="D23" i="184" s="1"/>
  <c r="D36" i="184" s="1"/>
  <c r="D49" i="184" s="1"/>
  <c r="F9" i="184"/>
  <c r="F22" i="184" s="1"/>
  <c r="F35" i="184" s="1"/>
  <c r="F48" i="184" s="1"/>
  <c r="E9" i="184"/>
  <c r="E22" i="184" s="1"/>
  <c r="E35" i="184" s="1"/>
  <c r="E48" i="184" s="1"/>
  <c r="D9" i="184"/>
  <c r="D22" i="184" s="1"/>
  <c r="D35" i="184" s="1"/>
  <c r="D48" i="184" s="1"/>
  <c r="F8" i="184"/>
  <c r="F21" i="184" s="1"/>
  <c r="F34" i="184" s="1"/>
  <c r="F47" i="184" s="1"/>
  <c r="E8" i="184"/>
  <c r="E21" i="184" s="1"/>
  <c r="E34" i="184" s="1"/>
  <c r="E47" i="184" s="1"/>
  <c r="D8" i="184"/>
  <c r="D21" i="184" s="1"/>
  <c r="D34" i="184" s="1"/>
  <c r="D47" i="184" s="1"/>
  <c r="F7" i="184"/>
  <c r="F20" i="184" s="1"/>
  <c r="F33" i="184" s="1"/>
  <c r="F46" i="184" s="1"/>
  <c r="E7" i="184"/>
  <c r="E20" i="184" s="1"/>
  <c r="E33" i="184" s="1"/>
  <c r="E46" i="184" s="1"/>
  <c r="D7" i="184"/>
  <c r="D20" i="184" s="1"/>
  <c r="D33" i="184" s="1"/>
  <c r="D46" i="184" s="1"/>
  <c r="F6" i="184"/>
  <c r="F19" i="184" s="1"/>
  <c r="F32" i="184" s="1"/>
  <c r="F45" i="184" s="1"/>
  <c r="E6" i="184"/>
  <c r="E19" i="184" s="1"/>
  <c r="E32" i="184" s="1"/>
  <c r="E45" i="184" s="1"/>
  <c r="D6" i="184"/>
  <c r="D19" i="184" s="1"/>
  <c r="D32" i="184" s="1"/>
  <c r="D45" i="184" s="1"/>
  <c r="F5" i="184"/>
  <c r="F18" i="184" s="1"/>
  <c r="F31" i="184" s="1"/>
  <c r="F44" i="184" s="1"/>
  <c r="E5" i="184"/>
  <c r="E18" i="184" s="1"/>
  <c r="E31" i="184" s="1"/>
  <c r="E44" i="184" s="1"/>
  <c r="D5" i="184"/>
  <c r="D18" i="184" s="1"/>
  <c r="D31" i="184" s="1"/>
  <c r="D44" i="184" s="1"/>
  <c r="D1" i="184"/>
  <c r="D14" i="184" s="1"/>
  <c r="D27" i="184" s="1"/>
  <c r="D40" i="184" s="1"/>
  <c r="C42" i="183"/>
  <c r="C41" i="183"/>
  <c r="C29" i="183"/>
  <c r="C28" i="183"/>
  <c r="G25" i="183"/>
  <c r="G38" i="183" s="1"/>
  <c r="G51" i="183" s="1"/>
  <c r="C25" i="183"/>
  <c r="C38" i="183" s="1"/>
  <c r="C51" i="183" s="1"/>
  <c r="G24" i="183"/>
  <c r="G37" i="183" s="1"/>
  <c r="G50" i="183" s="1"/>
  <c r="C24" i="183"/>
  <c r="C37" i="183" s="1"/>
  <c r="C50" i="183" s="1"/>
  <c r="G23" i="183"/>
  <c r="G36" i="183" s="1"/>
  <c r="G49" i="183" s="1"/>
  <c r="C23" i="183"/>
  <c r="C36" i="183" s="1"/>
  <c r="C49" i="183" s="1"/>
  <c r="G22" i="183"/>
  <c r="G35" i="183" s="1"/>
  <c r="G48" i="183" s="1"/>
  <c r="C22" i="183"/>
  <c r="C35" i="183" s="1"/>
  <c r="C48" i="183" s="1"/>
  <c r="G21" i="183"/>
  <c r="G34" i="183" s="1"/>
  <c r="G47" i="183" s="1"/>
  <c r="C21" i="183"/>
  <c r="C34" i="183" s="1"/>
  <c r="C47" i="183" s="1"/>
  <c r="G20" i="183"/>
  <c r="G33" i="183" s="1"/>
  <c r="G46" i="183" s="1"/>
  <c r="C20" i="183"/>
  <c r="C33" i="183" s="1"/>
  <c r="C46" i="183" s="1"/>
  <c r="G19" i="183"/>
  <c r="G32" i="183" s="1"/>
  <c r="G45" i="183" s="1"/>
  <c r="C19" i="183"/>
  <c r="C32" i="183" s="1"/>
  <c r="C45" i="183" s="1"/>
  <c r="G18" i="183"/>
  <c r="G31" i="183" s="1"/>
  <c r="G44" i="183" s="1"/>
  <c r="C18" i="183"/>
  <c r="C31" i="183" s="1"/>
  <c r="C44" i="183" s="1"/>
  <c r="F16" i="183"/>
  <c r="F29" i="183" s="1"/>
  <c r="F42" i="183" s="1"/>
  <c r="E16" i="183"/>
  <c r="E29" i="183" s="1"/>
  <c r="E42" i="183" s="1"/>
  <c r="D16" i="183"/>
  <c r="D29" i="183" s="1"/>
  <c r="D42" i="183" s="1"/>
  <c r="C16" i="183"/>
  <c r="C15" i="183"/>
  <c r="F12" i="183"/>
  <c r="F25" i="183" s="1"/>
  <c r="F38" i="183" s="1"/>
  <c r="F51" i="183" s="1"/>
  <c r="E12" i="183"/>
  <c r="E25" i="183" s="1"/>
  <c r="E38" i="183" s="1"/>
  <c r="E51" i="183" s="1"/>
  <c r="D12" i="183"/>
  <c r="D25" i="183" s="1"/>
  <c r="D38" i="183" s="1"/>
  <c r="D51" i="183" s="1"/>
  <c r="F11" i="183"/>
  <c r="F24" i="183" s="1"/>
  <c r="F37" i="183" s="1"/>
  <c r="F50" i="183" s="1"/>
  <c r="E11" i="183"/>
  <c r="E24" i="183" s="1"/>
  <c r="E37" i="183" s="1"/>
  <c r="E50" i="183" s="1"/>
  <c r="D11" i="183"/>
  <c r="D24" i="183" s="1"/>
  <c r="D37" i="183" s="1"/>
  <c r="D50" i="183" s="1"/>
  <c r="F10" i="183"/>
  <c r="F23" i="183" s="1"/>
  <c r="F36" i="183" s="1"/>
  <c r="F49" i="183" s="1"/>
  <c r="E10" i="183"/>
  <c r="E23" i="183" s="1"/>
  <c r="E36" i="183" s="1"/>
  <c r="E49" i="183" s="1"/>
  <c r="D10" i="183"/>
  <c r="D23" i="183" s="1"/>
  <c r="D36" i="183" s="1"/>
  <c r="D49" i="183" s="1"/>
  <c r="F9" i="183"/>
  <c r="F22" i="183" s="1"/>
  <c r="F35" i="183" s="1"/>
  <c r="F48" i="183" s="1"/>
  <c r="E9" i="183"/>
  <c r="E22" i="183" s="1"/>
  <c r="E35" i="183" s="1"/>
  <c r="E48" i="183" s="1"/>
  <c r="D9" i="183"/>
  <c r="D22" i="183" s="1"/>
  <c r="D35" i="183" s="1"/>
  <c r="D48" i="183" s="1"/>
  <c r="F8" i="183"/>
  <c r="F21" i="183" s="1"/>
  <c r="F34" i="183" s="1"/>
  <c r="F47" i="183" s="1"/>
  <c r="E8" i="183"/>
  <c r="E21" i="183" s="1"/>
  <c r="E34" i="183" s="1"/>
  <c r="E47" i="183" s="1"/>
  <c r="D8" i="183"/>
  <c r="D21" i="183" s="1"/>
  <c r="D34" i="183" s="1"/>
  <c r="D47" i="183" s="1"/>
  <c r="F7" i="183"/>
  <c r="F20" i="183" s="1"/>
  <c r="F33" i="183" s="1"/>
  <c r="F46" i="183" s="1"/>
  <c r="E7" i="183"/>
  <c r="E20" i="183" s="1"/>
  <c r="E33" i="183" s="1"/>
  <c r="E46" i="183" s="1"/>
  <c r="D7" i="183"/>
  <c r="D20" i="183" s="1"/>
  <c r="D33" i="183" s="1"/>
  <c r="D46" i="183" s="1"/>
  <c r="F6" i="183"/>
  <c r="F19" i="183" s="1"/>
  <c r="F32" i="183" s="1"/>
  <c r="F45" i="183" s="1"/>
  <c r="E6" i="183"/>
  <c r="E19" i="183" s="1"/>
  <c r="E32" i="183" s="1"/>
  <c r="E45" i="183" s="1"/>
  <c r="D6" i="183"/>
  <c r="D19" i="183" s="1"/>
  <c r="D32" i="183" s="1"/>
  <c r="D45" i="183" s="1"/>
  <c r="F5" i="183"/>
  <c r="F18" i="183" s="1"/>
  <c r="F31" i="183" s="1"/>
  <c r="F44" i="183" s="1"/>
  <c r="E5" i="183"/>
  <c r="E18" i="183" s="1"/>
  <c r="E31" i="183" s="1"/>
  <c r="E44" i="183" s="1"/>
  <c r="D5" i="183"/>
  <c r="D18" i="183" s="1"/>
  <c r="D31" i="183" s="1"/>
  <c r="D44" i="183" s="1"/>
  <c r="D1" i="183"/>
  <c r="D14" i="183" s="1"/>
  <c r="D27" i="183" s="1"/>
  <c r="D40" i="183" s="1"/>
  <c r="C42" i="182"/>
  <c r="C41" i="182"/>
  <c r="C29" i="182"/>
  <c r="C28" i="182"/>
  <c r="G25" i="182"/>
  <c r="G38" i="182" s="1"/>
  <c r="G51" i="182" s="1"/>
  <c r="C25" i="182"/>
  <c r="C38" i="182" s="1"/>
  <c r="C51" i="182" s="1"/>
  <c r="G24" i="182"/>
  <c r="G37" i="182" s="1"/>
  <c r="G50" i="182" s="1"/>
  <c r="C24" i="182"/>
  <c r="C37" i="182" s="1"/>
  <c r="C50" i="182" s="1"/>
  <c r="G23" i="182"/>
  <c r="G36" i="182" s="1"/>
  <c r="G49" i="182" s="1"/>
  <c r="C23" i="182"/>
  <c r="C36" i="182" s="1"/>
  <c r="C49" i="182" s="1"/>
  <c r="G22" i="182"/>
  <c r="G35" i="182" s="1"/>
  <c r="G48" i="182" s="1"/>
  <c r="C22" i="182"/>
  <c r="C35" i="182" s="1"/>
  <c r="C48" i="182" s="1"/>
  <c r="G21" i="182"/>
  <c r="G34" i="182" s="1"/>
  <c r="G47" i="182" s="1"/>
  <c r="C21" i="182"/>
  <c r="C34" i="182" s="1"/>
  <c r="C47" i="182" s="1"/>
  <c r="G20" i="182"/>
  <c r="G33" i="182" s="1"/>
  <c r="G46" i="182" s="1"/>
  <c r="C20" i="182"/>
  <c r="C33" i="182" s="1"/>
  <c r="C46" i="182" s="1"/>
  <c r="G19" i="182"/>
  <c r="G32" i="182" s="1"/>
  <c r="G45" i="182" s="1"/>
  <c r="C19" i="182"/>
  <c r="C32" i="182" s="1"/>
  <c r="C45" i="182" s="1"/>
  <c r="G18" i="182"/>
  <c r="G31" i="182" s="1"/>
  <c r="G44" i="182" s="1"/>
  <c r="C18" i="182"/>
  <c r="C31" i="182" s="1"/>
  <c r="C44" i="182" s="1"/>
  <c r="F16" i="182"/>
  <c r="F29" i="182" s="1"/>
  <c r="F42" i="182" s="1"/>
  <c r="E16" i="182"/>
  <c r="E29" i="182" s="1"/>
  <c r="E42" i="182" s="1"/>
  <c r="D16" i="182"/>
  <c r="D29" i="182" s="1"/>
  <c r="D42" i="182" s="1"/>
  <c r="C16" i="182"/>
  <c r="C15" i="182"/>
  <c r="F12" i="182"/>
  <c r="F25" i="182" s="1"/>
  <c r="F38" i="182" s="1"/>
  <c r="F51" i="182" s="1"/>
  <c r="E12" i="182"/>
  <c r="E25" i="182" s="1"/>
  <c r="E38" i="182" s="1"/>
  <c r="E51" i="182" s="1"/>
  <c r="D12" i="182"/>
  <c r="D25" i="182" s="1"/>
  <c r="D38" i="182" s="1"/>
  <c r="D51" i="182" s="1"/>
  <c r="F11" i="182"/>
  <c r="F24" i="182" s="1"/>
  <c r="F37" i="182" s="1"/>
  <c r="F50" i="182" s="1"/>
  <c r="E11" i="182"/>
  <c r="E24" i="182" s="1"/>
  <c r="E37" i="182" s="1"/>
  <c r="E50" i="182" s="1"/>
  <c r="D11" i="182"/>
  <c r="D24" i="182" s="1"/>
  <c r="D37" i="182" s="1"/>
  <c r="D50" i="182" s="1"/>
  <c r="F10" i="182"/>
  <c r="F23" i="182" s="1"/>
  <c r="F36" i="182" s="1"/>
  <c r="F49" i="182" s="1"/>
  <c r="E10" i="182"/>
  <c r="E23" i="182" s="1"/>
  <c r="E36" i="182" s="1"/>
  <c r="E49" i="182" s="1"/>
  <c r="D10" i="182"/>
  <c r="D23" i="182" s="1"/>
  <c r="D36" i="182" s="1"/>
  <c r="D49" i="182" s="1"/>
  <c r="F9" i="182"/>
  <c r="F22" i="182" s="1"/>
  <c r="F35" i="182" s="1"/>
  <c r="F48" i="182" s="1"/>
  <c r="E9" i="182"/>
  <c r="E22" i="182" s="1"/>
  <c r="E35" i="182" s="1"/>
  <c r="E48" i="182" s="1"/>
  <c r="D9" i="182"/>
  <c r="D22" i="182" s="1"/>
  <c r="D35" i="182" s="1"/>
  <c r="D48" i="182" s="1"/>
  <c r="F8" i="182"/>
  <c r="F21" i="182" s="1"/>
  <c r="F34" i="182" s="1"/>
  <c r="F47" i="182" s="1"/>
  <c r="E8" i="182"/>
  <c r="E21" i="182" s="1"/>
  <c r="E34" i="182" s="1"/>
  <c r="E47" i="182" s="1"/>
  <c r="D8" i="182"/>
  <c r="D21" i="182" s="1"/>
  <c r="D34" i="182" s="1"/>
  <c r="D47" i="182" s="1"/>
  <c r="F7" i="182"/>
  <c r="F20" i="182" s="1"/>
  <c r="F33" i="182" s="1"/>
  <c r="F46" i="182" s="1"/>
  <c r="E7" i="182"/>
  <c r="E20" i="182" s="1"/>
  <c r="E33" i="182" s="1"/>
  <c r="E46" i="182" s="1"/>
  <c r="D7" i="182"/>
  <c r="D20" i="182" s="1"/>
  <c r="D33" i="182" s="1"/>
  <c r="D46" i="182" s="1"/>
  <c r="F6" i="182"/>
  <c r="F19" i="182" s="1"/>
  <c r="F32" i="182" s="1"/>
  <c r="F45" i="182" s="1"/>
  <c r="E6" i="182"/>
  <c r="E19" i="182" s="1"/>
  <c r="E32" i="182" s="1"/>
  <c r="E45" i="182" s="1"/>
  <c r="D6" i="182"/>
  <c r="D19" i="182" s="1"/>
  <c r="D32" i="182" s="1"/>
  <c r="D45" i="182" s="1"/>
  <c r="F5" i="182"/>
  <c r="F18" i="182" s="1"/>
  <c r="F31" i="182" s="1"/>
  <c r="F44" i="182" s="1"/>
  <c r="E5" i="182"/>
  <c r="E18" i="182" s="1"/>
  <c r="E31" i="182" s="1"/>
  <c r="E44" i="182" s="1"/>
  <c r="D5" i="182"/>
  <c r="D18" i="182" s="1"/>
  <c r="D31" i="182" s="1"/>
  <c r="D44" i="182" s="1"/>
  <c r="D1" i="182"/>
  <c r="D14" i="182" s="1"/>
  <c r="D27" i="182" s="1"/>
  <c r="D40" i="182" s="1"/>
  <c r="C42" i="181"/>
  <c r="C41" i="181"/>
  <c r="C29" i="181"/>
  <c r="C28" i="181"/>
  <c r="G25" i="181"/>
  <c r="G38" i="181" s="1"/>
  <c r="G51" i="181" s="1"/>
  <c r="C25" i="181"/>
  <c r="C38" i="181" s="1"/>
  <c r="C51" i="181" s="1"/>
  <c r="G24" i="181"/>
  <c r="G37" i="181" s="1"/>
  <c r="G50" i="181" s="1"/>
  <c r="C24" i="181"/>
  <c r="C37" i="181" s="1"/>
  <c r="C50" i="181" s="1"/>
  <c r="G23" i="181"/>
  <c r="G36" i="181" s="1"/>
  <c r="G49" i="181" s="1"/>
  <c r="C23" i="181"/>
  <c r="C36" i="181" s="1"/>
  <c r="C49" i="181" s="1"/>
  <c r="G22" i="181"/>
  <c r="G35" i="181" s="1"/>
  <c r="G48" i="181" s="1"/>
  <c r="C22" i="181"/>
  <c r="C35" i="181" s="1"/>
  <c r="C48" i="181" s="1"/>
  <c r="G21" i="181"/>
  <c r="G34" i="181" s="1"/>
  <c r="G47" i="181" s="1"/>
  <c r="C21" i="181"/>
  <c r="C34" i="181" s="1"/>
  <c r="C47" i="181" s="1"/>
  <c r="G20" i="181"/>
  <c r="G33" i="181" s="1"/>
  <c r="G46" i="181" s="1"/>
  <c r="C20" i="181"/>
  <c r="C33" i="181" s="1"/>
  <c r="C46" i="181" s="1"/>
  <c r="G19" i="181"/>
  <c r="G32" i="181" s="1"/>
  <c r="G45" i="181" s="1"/>
  <c r="C19" i="181"/>
  <c r="C32" i="181" s="1"/>
  <c r="C45" i="181" s="1"/>
  <c r="G18" i="181"/>
  <c r="G31" i="181" s="1"/>
  <c r="G44" i="181" s="1"/>
  <c r="C18" i="181"/>
  <c r="C31" i="181" s="1"/>
  <c r="C44" i="181" s="1"/>
  <c r="F16" i="181"/>
  <c r="F29" i="181" s="1"/>
  <c r="F42" i="181" s="1"/>
  <c r="E16" i="181"/>
  <c r="E29" i="181" s="1"/>
  <c r="E42" i="181" s="1"/>
  <c r="D16" i="181"/>
  <c r="D29" i="181" s="1"/>
  <c r="D42" i="181" s="1"/>
  <c r="C16" i="181"/>
  <c r="C15" i="181"/>
  <c r="F12" i="181"/>
  <c r="F25" i="181" s="1"/>
  <c r="F38" i="181" s="1"/>
  <c r="F51" i="181" s="1"/>
  <c r="E12" i="181"/>
  <c r="E25" i="181" s="1"/>
  <c r="E38" i="181" s="1"/>
  <c r="E51" i="181" s="1"/>
  <c r="D12" i="181"/>
  <c r="D25" i="181" s="1"/>
  <c r="D38" i="181" s="1"/>
  <c r="D51" i="181" s="1"/>
  <c r="F11" i="181"/>
  <c r="F24" i="181" s="1"/>
  <c r="F37" i="181" s="1"/>
  <c r="F50" i="181" s="1"/>
  <c r="E11" i="181"/>
  <c r="E24" i="181" s="1"/>
  <c r="E37" i="181" s="1"/>
  <c r="E50" i="181" s="1"/>
  <c r="D11" i="181"/>
  <c r="D24" i="181" s="1"/>
  <c r="D37" i="181" s="1"/>
  <c r="D50" i="181" s="1"/>
  <c r="F10" i="181"/>
  <c r="F23" i="181" s="1"/>
  <c r="F36" i="181" s="1"/>
  <c r="F49" i="181" s="1"/>
  <c r="E10" i="181"/>
  <c r="E23" i="181" s="1"/>
  <c r="E36" i="181" s="1"/>
  <c r="E49" i="181" s="1"/>
  <c r="D10" i="181"/>
  <c r="D23" i="181" s="1"/>
  <c r="D36" i="181" s="1"/>
  <c r="D49" i="181" s="1"/>
  <c r="F9" i="181"/>
  <c r="F22" i="181" s="1"/>
  <c r="F35" i="181" s="1"/>
  <c r="F48" i="181" s="1"/>
  <c r="E9" i="181"/>
  <c r="E22" i="181" s="1"/>
  <c r="E35" i="181" s="1"/>
  <c r="E48" i="181" s="1"/>
  <c r="D9" i="181"/>
  <c r="D22" i="181" s="1"/>
  <c r="D35" i="181" s="1"/>
  <c r="D48" i="181" s="1"/>
  <c r="F8" i="181"/>
  <c r="F21" i="181" s="1"/>
  <c r="F34" i="181" s="1"/>
  <c r="F47" i="181" s="1"/>
  <c r="E8" i="181"/>
  <c r="E21" i="181" s="1"/>
  <c r="E34" i="181" s="1"/>
  <c r="E47" i="181" s="1"/>
  <c r="D8" i="181"/>
  <c r="D21" i="181" s="1"/>
  <c r="D34" i="181" s="1"/>
  <c r="D47" i="181" s="1"/>
  <c r="F7" i="181"/>
  <c r="F20" i="181" s="1"/>
  <c r="F33" i="181" s="1"/>
  <c r="F46" i="181" s="1"/>
  <c r="E7" i="181"/>
  <c r="E20" i="181" s="1"/>
  <c r="E33" i="181" s="1"/>
  <c r="E46" i="181" s="1"/>
  <c r="D7" i="181"/>
  <c r="D20" i="181" s="1"/>
  <c r="D33" i="181" s="1"/>
  <c r="D46" i="181" s="1"/>
  <c r="F6" i="181"/>
  <c r="F19" i="181" s="1"/>
  <c r="F32" i="181" s="1"/>
  <c r="F45" i="181" s="1"/>
  <c r="E6" i="181"/>
  <c r="E19" i="181" s="1"/>
  <c r="E32" i="181" s="1"/>
  <c r="E45" i="181" s="1"/>
  <c r="D6" i="181"/>
  <c r="D19" i="181" s="1"/>
  <c r="D32" i="181" s="1"/>
  <c r="D45" i="181" s="1"/>
  <c r="F5" i="181"/>
  <c r="F18" i="181" s="1"/>
  <c r="F31" i="181" s="1"/>
  <c r="F44" i="181" s="1"/>
  <c r="E5" i="181"/>
  <c r="E18" i="181" s="1"/>
  <c r="E31" i="181" s="1"/>
  <c r="E44" i="181" s="1"/>
  <c r="D5" i="181"/>
  <c r="D18" i="181" s="1"/>
  <c r="D31" i="181" s="1"/>
  <c r="D44" i="181" s="1"/>
  <c r="D1" i="181"/>
  <c r="D14" i="181" s="1"/>
  <c r="D27" i="181" s="1"/>
  <c r="D40" i="181" s="1"/>
  <c r="C42" i="180"/>
  <c r="C41" i="180"/>
  <c r="C29" i="180"/>
  <c r="C28" i="180"/>
  <c r="G25" i="180"/>
  <c r="G38" i="180" s="1"/>
  <c r="G51" i="180" s="1"/>
  <c r="C25" i="180"/>
  <c r="C38" i="180" s="1"/>
  <c r="C51" i="180" s="1"/>
  <c r="G24" i="180"/>
  <c r="G37" i="180" s="1"/>
  <c r="G50" i="180" s="1"/>
  <c r="C24" i="180"/>
  <c r="C37" i="180" s="1"/>
  <c r="C50" i="180" s="1"/>
  <c r="G23" i="180"/>
  <c r="G36" i="180" s="1"/>
  <c r="G49" i="180" s="1"/>
  <c r="C23" i="180"/>
  <c r="C36" i="180" s="1"/>
  <c r="C49" i="180" s="1"/>
  <c r="G22" i="180"/>
  <c r="G35" i="180" s="1"/>
  <c r="G48" i="180" s="1"/>
  <c r="C22" i="180"/>
  <c r="C35" i="180" s="1"/>
  <c r="C48" i="180" s="1"/>
  <c r="G21" i="180"/>
  <c r="G34" i="180" s="1"/>
  <c r="G47" i="180" s="1"/>
  <c r="C21" i="180"/>
  <c r="C34" i="180" s="1"/>
  <c r="C47" i="180" s="1"/>
  <c r="G20" i="180"/>
  <c r="G33" i="180" s="1"/>
  <c r="G46" i="180" s="1"/>
  <c r="C20" i="180"/>
  <c r="C33" i="180" s="1"/>
  <c r="C46" i="180" s="1"/>
  <c r="G19" i="180"/>
  <c r="G32" i="180" s="1"/>
  <c r="G45" i="180" s="1"/>
  <c r="C19" i="180"/>
  <c r="C32" i="180" s="1"/>
  <c r="C45" i="180" s="1"/>
  <c r="G18" i="180"/>
  <c r="G31" i="180" s="1"/>
  <c r="G44" i="180" s="1"/>
  <c r="C18" i="180"/>
  <c r="C31" i="180" s="1"/>
  <c r="C44" i="180" s="1"/>
  <c r="F16" i="180"/>
  <c r="F29" i="180" s="1"/>
  <c r="F42" i="180" s="1"/>
  <c r="E16" i="180"/>
  <c r="E29" i="180" s="1"/>
  <c r="E42" i="180" s="1"/>
  <c r="D16" i="180"/>
  <c r="D29" i="180" s="1"/>
  <c r="D42" i="180" s="1"/>
  <c r="C16" i="180"/>
  <c r="C15" i="180"/>
  <c r="F12" i="180"/>
  <c r="F25" i="180" s="1"/>
  <c r="F38" i="180" s="1"/>
  <c r="F51" i="180" s="1"/>
  <c r="E12" i="180"/>
  <c r="E25" i="180" s="1"/>
  <c r="E38" i="180" s="1"/>
  <c r="E51" i="180" s="1"/>
  <c r="D12" i="180"/>
  <c r="D25" i="180" s="1"/>
  <c r="D38" i="180" s="1"/>
  <c r="D51" i="180" s="1"/>
  <c r="F11" i="180"/>
  <c r="F24" i="180" s="1"/>
  <c r="F37" i="180" s="1"/>
  <c r="F50" i="180" s="1"/>
  <c r="E11" i="180"/>
  <c r="E24" i="180" s="1"/>
  <c r="E37" i="180" s="1"/>
  <c r="E50" i="180" s="1"/>
  <c r="D11" i="180"/>
  <c r="D24" i="180" s="1"/>
  <c r="D37" i="180" s="1"/>
  <c r="D50" i="180" s="1"/>
  <c r="F10" i="180"/>
  <c r="F23" i="180" s="1"/>
  <c r="F36" i="180" s="1"/>
  <c r="F49" i="180" s="1"/>
  <c r="E10" i="180"/>
  <c r="E23" i="180" s="1"/>
  <c r="E36" i="180" s="1"/>
  <c r="E49" i="180" s="1"/>
  <c r="D10" i="180"/>
  <c r="D23" i="180" s="1"/>
  <c r="D36" i="180" s="1"/>
  <c r="D49" i="180" s="1"/>
  <c r="F9" i="180"/>
  <c r="F22" i="180" s="1"/>
  <c r="F35" i="180" s="1"/>
  <c r="F48" i="180" s="1"/>
  <c r="E9" i="180"/>
  <c r="E22" i="180" s="1"/>
  <c r="E35" i="180" s="1"/>
  <c r="E48" i="180" s="1"/>
  <c r="D9" i="180"/>
  <c r="D22" i="180" s="1"/>
  <c r="D35" i="180" s="1"/>
  <c r="D48" i="180" s="1"/>
  <c r="F8" i="180"/>
  <c r="F21" i="180" s="1"/>
  <c r="F34" i="180" s="1"/>
  <c r="F47" i="180" s="1"/>
  <c r="E8" i="180"/>
  <c r="E21" i="180" s="1"/>
  <c r="E34" i="180" s="1"/>
  <c r="E47" i="180" s="1"/>
  <c r="D8" i="180"/>
  <c r="D21" i="180" s="1"/>
  <c r="D34" i="180" s="1"/>
  <c r="D47" i="180" s="1"/>
  <c r="F7" i="180"/>
  <c r="F20" i="180" s="1"/>
  <c r="F33" i="180" s="1"/>
  <c r="F46" i="180" s="1"/>
  <c r="E7" i="180"/>
  <c r="E20" i="180" s="1"/>
  <c r="E33" i="180" s="1"/>
  <c r="E46" i="180" s="1"/>
  <c r="D7" i="180"/>
  <c r="D20" i="180" s="1"/>
  <c r="D33" i="180" s="1"/>
  <c r="D46" i="180" s="1"/>
  <c r="F6" i="180"/>
  <c r="F19" i="180" s="1"/>
  <c r="F32" i="180" s="1"/>
  <c r="F45" i="180" s="1"/>
  <c r="E6" i="180"/>
  <c r="E19" i="180" s="1"/>
  <c r="E32" i="180" s="1"/>
  <c r="E45" i="180" s="1"/>
  <c r="D6" i="180"/>
  <c r="D19" i="180" s="1"/>
  <c r="D32" i="180" s="1"/>
  <c r="D45" i="180" s="1"/>
  <c r="F5" i="180"/>
  <c r="F18" i="180" s="1"/>
  <c r="F31" i="180" s="1"/>
  <c r="F44" i="180" s="1"/>
  <c r="E5" i="180"/>
  <c r="E18" i="180" s="1"/>
  <c r="E31" i="180" s="1"/>
  <c r="E44" i="180" s="1"/>
  <c r="D5" i="180"/>
  <c r="D18" i="180" s="1"/>
  <c r="D31" i="180" s="1"/>
  <c r="D44" i="180" s="1"/>
  <c r="D1" i="180"/>
  <c r="D14" i="180" s="1"/>
  <c r="D27" i="180" s="1"/>
  <c r="D40" i="180" s="1"/>
  <c r="C42" i="179"/>
  <c r="C41" i="179"/>
  <c r="C29" i="179"/>
  <c r="C28" i="179"/>
  <c r="G25" i="179"/>
  <c r="G38" i="179" s="1"/>
  <c r="G51" i="179" s="1"/>
  <c r="C25" i="179"/>
  <c r="C38" i="179" s="1"/>
  <c r="C51" i="179" s="1"/>
  <c r="G24" i="179"/>
  <c r="G37" i="179" s="1"/>
  <c r="G50" i="179" s="1"/>
  <c r="C24" i="179"/>
  <c r="C37" i="179" s="1"/>
  <c r="C50" i="179" s="1"/>
  <c r="G23" i="179"/>
  <c r="G36" i="179" s="1"/>
  <c r="G49" i="179" s="1"/>
  <c r="C23" i="179"/>
  <c r="C36" i="179" s="1"/>
  <c r="C49" i="179" s="1"/>
  <c r="G22" i="179"/>
  <c r="G35" i="179" s="1"/>
  <c r="G48" i="179" s="1"/>
  <c r="C22" i="179"/>
  <c r="C35" i="179" s="1"/>
  <c r="C48" i="179" s="1"/>
  <c r="G21" i="179"/>
  <c r="G34" i="179" s="1"/>
  <c r="G47" i="179" s="1"/>
  <c r="C21" i="179"/>
  <c r="C34" i="179" s="1"/>
  <c r="C47" i="179" s="1"/>
  <c r="G20" i="179"/>
  <c r="G33" i="179" s="1"/>
  <c r="G46" i="179" s="1"/>
  <c r="C20" i="179"/>
  <c r="C33" i="179" s="1"/>
  <c r="C46" i="179" s="1"/>
  <c r="G19" i="179"/>
  <c r="G32" i="179" s="1"/>
  <c r="G45" i="179" s="1"/>
  <c r="C19" i="179"/>
  <c r="C32" i="179" s="1"/>
  <c r="C45" i="179" s="1"/>
  <c r="G18" i="179"/>
  <c r="G31" i="179" s="1"/>
  <c r="G44" i="179" s="1"/>
  <c r="C18" i="179"/>
  <c r="C31" i="179" s="1"/>
  <c r="C44" i="179" s="1"/>
  <c r="F16" i="179"/>
  <c r="F29" i="179" s="1"/>
  <c r="F42" i="179" s="1"/>
  <c r="E16" i="179"/>
  <c r="E29" i="179" s="1"/>
  <c r="E42" i="179" s="1"/>
  <c r="D16" i="179"/>
  <c r="D29" i="179" s="1"/>
  <c r="D42" i="179" s="1"/>
  <c r="C16" i="179"/>
  <c r="C15" i="179"/>
  <c r="F12" i="179"/>
  <c r="F25" i="179" s="1"/>
  <c r="F38" i="179" s="1"/>
  <c r="F51" i="179" s="1"/>
  <c r="E12" i="179"/>
  <c r="E25" i="179" s="1"/>
  <c r="E38" i="179" s="1"/>
  <c r="E51" i="179" s="1"/>
  <c r="D12" i="179"/>
  <c r="D25" i="179" s="1"/>
  <c r="D38" i="179" s="1"/>
  <c r="D51" i="179" s="1"/>
  <c r="F11" i="179"/>
  <c r="F24" i="179" s="1"/>
  <c r="F37" i="179" s="1"/>
  <c r="F50" i="179" s="1"/>
  <c r="E11" i="179"/>
  <c r="E24" i="179" s="1"/>
  <c r="E37" i="179" s="1"/>
  <c r="E50" i="179" s="1"/>
  <c r="D11" i="179"/>
  <c r="D24" i="179" s="1"/>
  <c r="D37" i="179" s="1"/>
  <c r="D50" i="179" s="1"/>
  <c r="F10" i="179"/>
  <c r="F23" i="179" s="1"/>
  <c r="F36" i="179" s="1"/>
  <c r="F49" i="179" s="1"/>
  <c r="E10" i="179"/>
  <c r="E23" i="179" s="1"/>
  <c r="E36" i="179" s="1"/>
  <c r="E49" i="179" s="1"/>
  <c r="D10" i="179"/>
  <c r="D23" i="179" s="1"/>
  <c r="D36" i="179" s="1"/>
  <c r="D49" i="179" s="1"/>
  <c r="F9" i="179"/>
  <c r="F22" i="179" s="1"/>
  <c r="F35" i="179" s="1"/>
  <c r="F48" i="179" s="1"/>
  <c r="E9" i="179"/>
  <c r="E22" i="179" s="1"/>
  <c r="E35" i="179" s="1"/>
  <c r="E48" i="179" s="1"/>
  <c r="D9" i="179"/>
  <c r="D22" i="179" s="1"/>
  <c r="D35" i="179" s="1"/>
  <c r="D48" i="179" s="1"/>
  <c r="F8" i="179"/>
  <c r="F21" i="179" s="1"/>
  <c r="F34" i="179" s="1"/>
  <c r="F47" i="179" s="1"/>
  <c r="E8" i="179"/>
  <c r="E21" i="179" s="1"/>
  <c r="E34" i="179" s="1"/>
  <c r="E47" i="179" s="1"/>
  <c r="D8" i="179"/>
  <c r="D21" i="179" s="1"/>
  <c r="D34" i="179" s="1"/>
  <c r="D47" i="179" s="1"/>
  <c r="F7" i="179"/>
  <c r="F20" i="179" s="1"/>
  <c r="F33" i="179" s="1"/>
  <c r="F46" i="179" s="1"/>
  <c r="E7" i="179"/>
  <c r="E20" i="179" s="1"/>
  <c r="E33" i="179" s="1"/>
  <c r="E46" i="179" s="1"/>
  <c r="D7" i="179"/>
  <c r="D20" i="179" s="1"/>
  <c r="D33" i="179" s="1"/>
  <c r="D46" i="179" s="1"/>
  <c r="F6" i="179"/>
  <c r="F19" i="179" s="1"/>
  <c r="F32" i="179" s="1"/>
  <c r="F45" i="179" s="1"/>
  <c r="E6" i="179"/>
  <c r="E19" i="179" s="1"/>
  <c r="E32" i="179" s="1"/>
  <c r="E45" i="179" s="1"/>
  <c r="D6" i="179"/>
  <c r="D19" i="179" s="1"/>
  <c r="D32" i="179" s="1"/>
  <c r="D45" i="179" s="1"/>
  <c r="F5" i="179"/>
  <c r="F18" i="179" s="1"/>
  <c r="F31" i="179" s="1"/>
  <c r="F44" i="179" s="1"/>
  <c r="E5" i="179"/>
  <c r="E18" i="179" s="1"/>
  <c r="E31" i="179" s="1"/>
  <c r="E44" i="179" s="1"/>
  <c r="D5" i="179"/>
  <c r="D18" i="179" s="1"/>
  <c r="D31" i="179" s="1"/>
  <c r="D44" i="179" s="1"/>
  <c r="D1" i="179"/>
  <c r="D14" i="179" s="1"/>
  <c r="D27" i="179" s="1"/>
  <c r="D40" i="179" s="1"/>
  <c r="C42" i="178"/>
  <c r="C41" i="178"/>
  <c r="C29" i="178"/>
  <c r="C28" i="178"/>
  <c r="G25" i="178"/>
  <c r="G38" i="178" s="1"/>
  <c r="G51" i="178" s="1"/>
  <c r="C25" i="178"/>
  <c r="C38" i="178" s="1"/>
  <c r="C51" i="178" s="1"/>
  <c r="G24" i="178"/>
  <c r="G37" i="178" s="1"/>
  <c r="G50" i="178" s="1"/>
  <c r="C24" i="178"/>
  <c r="C37" i="178" s="1"/>
  <c r="C50" i="178" s="1"/>
  <c r="G23" i="178"/>
  <c r="G36" i="178" s="1"/>
  <c r="G49" i="178" s="1"/>
  <c r="C23" i="178"/>
  <c r="C36" i="178" s="1"/>
  <c r="C49" i="178" s="1"/>
  <c r="G22" i="178"/>
  <c r="G35" i="178" s="1"/>
  <c r="G48" i="178" s="1"/>
  <c r="C22" i="178"/>
  <c r="C35" i="178" s="1"/>
  <c r="C48" i="178" s="1"/>
  <c r="G21" i="178"/>
  <c r="G34" i="178" s="1"/>
  <c r="G47" i="178" s="1"/>
  <c r="C21" i="178"/>
  <c r="C34" i="178" s="1"/>
  <c r="C47" i="178" s="1"/>
  <c r="G20" i="178"/>
  <c r="G33" i="178" s="1"/>
  <c r="G46" i="178" s="1"/>
  <c r="C20" i="178"/>
  <c r="C33" i="178" s="1"/>
  <c r="C46" i="178" s="1"/>
  <c r="G19" i="178"/>
  <c r="G32" i="178" s="1"/>
  <c r="G45" i="178" s="1"/>
  <c r="C19" i="178"/>
  <c r="C32" i="178" s="1"/>
  <c r="C45" i="178" s="1"/>
  <c r="G18" i="178"/>
  <c r="G31" i="178" s="1"/>
  <c r="G44" i="178" s="1"/>
  <c r="C18" i="178"/>
  <c r="C31" i="178" s="1"/>
  <c r="C44" i="178" s="1"/>
  <c r="F16" i="178"/>
  <c r="F29" i="178" s="1"/>
  <c r="F42" i="178" s="1"/>
  <c r="E16" i="178"/>
  <c r="E29" i="178" s="1"/>
  <c r="E42" i="178" s="1"/>
  <c r="D16" i="178"/>
  <c r="D29" i="178" s="1"/>
  <c r="D42" i="178" s="1"/>
  <c r="C16" i="178"/>
  <c r="C15" i="178"/>
  <c r="F12" i="178"/>
  <c r="F25" i="178" s="1"/>
  <c r="F38" i="178" s="1"/>
  <c r="F51" i="178" s="1"/>
  <c r="E12" i="178"/>
  <c r="E25" i="178" s="1"/>
  <c r="E38" i="178" s="1"/>
  <c r="E51" i="178" s="1"/>
  <c r="D12" i="178"/>
  <c r="D25" i="178" s="1"/>
  <c r="D38" i="178" s="1"/>
  <c r="D51" i="178" s="1"/>
  <c r="F11" i="178"/>
  <c r="F24" i="178" s="1"/>
  <c r="F37" i="178" s="1"/>
  <c r="F50" i="178" s="1"/>
  <c r="E11" i="178"/>
  <c r="E24" i="178" s="1"/>
  <c r="E37" i="178" s="1"/>
  <c r="E50" i="178" s="1"/>
  <c r="D11" i="178"/>
  <c r="D24" i="178" s="1"/>
  <c r="D37" i="178" s="1"/>
  <c r="D50" i="178" s="1"/>
  <c r="F10" i="178"/>
  <c r="F23" i="178" s="1"/>
  <c r="F36" i="178" s="1"/>
  <c r="F49" i="178" s="1"/>
  <c r="E10" i="178"/>
  <c r="E23" i="178" s="1"/>
  <c r="E36" i="178" s="1"/>
  <c r="E49" i="178" s="1"/>
  <c r="D10" i="178"/>
  <c r="D23" i="178" s="1"/>
  <c r="D36" i="178" s="1"/>
  <c r="D49" i="178" s="1"/>
  <c r="F9" i="178"/>
  <c r="F22" i="178" s="1"/>
  <c r="F35" i="178" s="1"/>
  <c r="F48" i="178" s="1"/>
  <c r="E9" i="178"/>
  <c r="E22" i="178" s="1"/>
  <c r="E35" i="178" s="1"/>
  <c r="E48" i="178" s="1"/>
  <c r="D9" i="178"/>
  <c r="D22" i="178" s="1"/>
  <c r="D35" i="178" s="1"/>
  <c r="D48" i="178" s="1"/>
  <c r="F8" i="178"/>
  <c r="F21" i="178" s="1"/>
  <c r="F34" i="178" s="1"/>
  <c r="F47" i="178" s="1"/>
  <c r="E8" i="178"/>
  <c r="E21" i="178" s="1"/>
  <c r="E34" i="178" s="1"/>
  <c r="E47" i="178" s="1"/>
  <c r="D8" i="178"/>
  <c r="D21" i="178" s="1"/>
  <c r="D34" i="178" s="1"/>
  <c r="D47" i="178" s="1"/>
  <c r="F7" i="178"/>
  <c r="F20" i="178" s="1"/>
  <c r="F33" i="178" s="1"/>
  <c r="F46" i="178" s="1"/>
  <c r="E7" i="178"/>
  <c r="E20" i="178" s="1"/>
  <c r="E33" i="178" s="1"/>
  <c r="E46" i="178" s="1"/>
  <c r="D7" i="178"/>
  <c r="D20" i="178" s="1"/>
  <c r="D33" i="178" s="1"/>
  <c r="D46" i="178" s="1"/>
  <c r="F6" i="178"/>
  <c r="F19" i="178" s="1"/>
  <c r="F32" i="178" s="1"/>
  <c r="F45" i="178" s="1"/>
  <c r="E6" i="178"/>
  <c r="E19" i="178" s="1"/>
  <c r="E32" i="178" s="1"/>
  <c r="E45" i="178" s="1"/>
  <c r="D6" i="178"/>
  <c r="D19" i="178" s="1"/>
  <c r="D32" i="178" s="1"/>
  <c r="D45" i="178" s="1"/>
  <c r="F5" i="178"/>
  <c r="F18" i="178" s="1"/>
  <c r="F31" i="178" s="1"/>
  <c r="F44" i="178" s="1"/>
  <c r="E5" i="178"/>
  <c r="E18" i="178" s="1"/>
  <c r="E31" i="178" s="1"/>
  <c r="E44" i="178" s="1"/>
  <c r="D5" i="178"/>
  <c r="D18" i="178" s="1"/>
  <c r="D31" i="178" s="1"/>
  <c r="D44" i="178" s="1"/>
  <c r="D1" i="178"/>
  <c r="D14" i="178" s="1"/>
  <c r="D27" i="178" s="1"/>
  <c r="D40" i="178" s="1"/>
  <c r="C42" i="177"/>
  <c r="C41" i="177"/>
  <c r="C29" i="177"/>
  <c r="C28" i="177"/>
  <c r="G25" i="177"/>
  <c r="G38" i="177" s="1"/>
  <c r="G51" i="177" s="1"/>
  <c r="C25" i="177"/>
  <c r="C38" i="177" s="1"/>
  <c r="C51" i="177" s="1"/>
  <c r="G24" i="177"/>
  <c r="G37" i="177" s="1"/>
  <c r="G50" i="177" s="1"/>
  <c r="C24" i="177"/>
  <c r="C37" i="177" s="1"/>
  <c r="C50" i="177" s="1"/>
  <c r="G23" i="177"/>
  <c r="G36" i="177" s="1"/>
  <c r="G49" i="177" s="1"/>
  <c r="C23" i="177"/>
  <c r="C36" i="177" s="1"/>
  <c r="C49" i="177" s="1"/>
  <c r="G22" i="177"/>
  <c r="G35" i="177" s="1"/>
  <c r="G48" i="177" s="1"/>
  <c r="C22" i="177"/>
  <c r="C35" i="177" s="1"/>
  <c r="C48" i="177" s="1"/>
  <c r="G21" i="177"/>
  <c r="G34" i="177" s="1"/>
  <c r="G47" i="177" s="1"/>
  <c r="C21" i="177"/>
  <c r="C34" i="177" s="1"/>
  <c r="C47" i="177" s="1"/>
  <c r="G20" i="177"/>
  <c r="G33" i="177" s="1"/>
  <c r="G46" i="177" s="1"/>
  <c r="C20" i="177"/>
  <c r="C33" i="177" s="1"/>
  <c r="C46" i="177" s="1"/>
  <c r="G19" i="177"/>
  <c r="G32" i="177" s="1"/>
  <c r="G45" i="177" s="1"/>
  <c r="C19" i="177"/>
  <c r="C32" i="177" s="1"/>
  <c r="C45" i="177" s="1"/>
  <c r="G18" i="177"/>
  <c r="G31" i="177" s="1"/>
  <c r="G44" i="177" s="1"/>
  <c r="C18" i="177"/>
  <c r="C31" i="177" s="1"/>
  <c r="C44" i="177" s="1"/>
  <c r="F16" i="177"/>
  <c r="F29" i="177" s="1"/>
  <c r="F42" i="177" s="1"/>
  <c r="E16" i="177"/>
  <c r="E29" i="177" s="1"/>
  <c r="E42" i="177" s="1"/>
  <c r="D16" i="177"/>
  <c r="D29" i="177" s="1"/>
  <c r="D42" i="177" s="1"/>
  <c r="C16" i="177"/>
  <c r="C15" i="177"/>
  <c r="F12" i="177"/>
  <c r="F25" i="177" s="1"/>
  <c r="F38" i="177" s="1"/>
  <c r="F51" i="177" s="1"/>
  <c r="E12" i="177"/>
  <c r="E25" i="177" s="1"/>
  <c r="E38" i="177" s="1"/>
  <c r="E51" i="177" s="1"/>
  <c r="D12" i="177"/>
  <c r="D25" i="177" s="1"/>
  <c r="D38" i="177" s="1"/>
  <c r="D51" i="177" s="1"/>
  <c r="F11" i="177"/>
  <c r="F24" i="177" s="1"/>
  <c r="F37" i="177" s="1"/>
  <c r="F50" i="177" s="1"/>
  <c r="E11" i="177"/>
  <c r="E24" i="177" s="1"/>
  <c r="E37" i="177" s="1"/>
  <c r="E50" i="177" s="1"/>
  <c r="D11" i="177"/>
  <c r="D24" i="177" s="1"/>
  <c r="D37" i="177" s="1"/>
  <c r="D50" i="177" s="1"/>
  <c r="F10" i="177"/>
  <c r="F23" i="177" s="1"/>
  <c r="F36" i="177" s="1"/>
  <c r="F49" i="177" s="1"/>
  <c r="E10" i="177"/>
  <c r="E23" i="177" s="1"/>
  <c r="E36" i="177" s="1"/>
  <c r="E49" i="177" s="1"/>
  <c r="D10" i="177"/>
  <c r="D23" i="177" s="1"/>
  <c r="D36" i="177" s="1"/>
  <c r="D49" i="177" s="1"/>
  <c r="F9" i="177"/>
  <c r="F22" i="177" s="1"/>
  <c r="F35" i="177" s="1"/>
  <c r="F48" i="177" s="1"/>
  <c r="E9" i="177"/>
  <c r="E22" i="177" s="1"/>
  <c r="E35" i="177" s="1"/>
  <c r="E48" i="177" s="1"/>
  <c r="D9" i="177"/>
  <c r="D22" i="177" s="1"/>
  <c r="D35" i="177" s="1"/>
  <c r="D48" i="177" s="1"/>
  <c r="F8" i="177"/>
  <c r="F21" i="177" s="1"/>
  <c r="F34" i="177" s="1"/>
  <c r="F47" i="177" s="1"/>
  <c r="E8" i="177"/>
  <c r="E21" i="177" s="1"/>
  <c r="E34" i="177" s="1"/>
  <c r="E47" i="177" s="1"/>
  <c r="D8" i="177"/>
  <c r="D21" i="177" s="1"/>
  <c r="D34" i="177" s="1"/>
  <c r="D47" i="177" s="1"/>
  <c r="F7" i="177"/>
  <c r="F20" i="177" s="1"/>
  <c r="F33" i="177" s="1"/>
  <c r="F46" i="177" s="1"/>
  <c r="E7" i="177"/>
  <c r="E20" i="177" s="1"/>
  <c r="E33" i="177" s="1"/>
  <c r="E46" i="177" s="1"/>
  <c r="D7" i="177"/>
  <c r="D20" i="177" s="1"/>
  <c r="D33" i="177" s="1"/>
  <c r="D46" i="177" s="1"/>
  <c r="F6" i="177"/>
  <c r="F19" i="177" s="1"/>
  <c r="F32" i="177" s="1"/>
  <c r="F45" i="177" s="1"/>
  <c r="E6" i="177"/>
  <c r="E19" i="177" s="1"/>
  <c r="E32" i="177" s="1"/>
  <c r="E45" i="177" s="1"/>
  <c r="D6" i="177"/>
  <c r="D19" i="177" s="1"/>
  <c r="D32" i="177" s="1"/>
  <c r="D45" i="177" s="1"/>
  <c r="F5" i="177"/>
  <c r="F18" i="177" s="1"/>
  <c r="F31" i="177" s="1"/>
  <c r="F44" i="177" s="1"/>
  <c r="E5" i="177"/>
  <c r="E18" i="177" s="1"/>
  <c r="E31" i="177" s="1"/>
  <c r="E44" i="177" s="1"/>
  <c r="D5" i="177"/>
  <c r="D18" i="177" s="1"/>
  <c r="D31" i="177" s="1"/>
  <c r="D44" i="177" s="1"/>
  <c r="D1" i="177"/>
  <c r="D14" i="177" s="1"/>
  <c r="D27" i="177" s="1"/>
  <c r="D40" i="177" s="1"/>
  <c r="C42" i="176"/>
  <c r="C41" i="176"/>
  <c r="C29" i="176"/>
  <c r="C28" i="176"/>
  <c r="G25" i="176"/>
  <c r="G38" i="176" s="1"/>
  <c r="G51" i="176" s="1"/>
  <c r="C25" i="176"/>
  <c r="C38" i="176" s="1"/>
  <c r="C51" i="176" s="1"/>
  <c r="G24" i="176"/>
  <c r="G37" i="176" s="1"/>
  <c r="G50" i="176" s="1"/>
  <c r="C24" i="176"/>
  <c r="C37" i="176" s="1"/>
  <c r="C50" i="176" s="1"/>
  <c r="G23" i="176"/>
  <c r="G36" i="176" s="1"/>
  <c r="G49" i="176" s="1"/>
  <c r="C23" i="176"/>
  <c r="C36" i="176" s="1"/>
  <c r="C49" i="176" s="1"/>
  <c r="G22" i="176"/>
  <c r="G35" i="176" s="1"/>
  <c r="G48" i="176" s="1"/>
  <c r="C22" i="176"/>
  <c r="C35" i="176" s="1"/>
  <c r="C48" i="176" s="1"/>
  <c r="G21" i="176"/>
  <c r="G34" i="176" s="1"/>
  <c r="G47" i="176" s="1"/>
  <c r="C21" i="176"/>
  <c r="C34" i="176" s="1"/>
  <c r="C47" i="176" s="1"/>
  <c r="G20" i="176"/>
  <c r="G33" i="176" s="1"/>
  <c r="G46" i="176" s="1"/>
  <c r="C20" i="176"/>
  <c r="C33" i="176" s="1"/>
  <c r="C46" i="176" s="1"/>
  <c r="G19" i="176"/>
  <c r="G32" i="176" s="1"/>
  <c r="G45" i="176" s="1"/>
  <c r="C19" i="176"/>
  <c r="C32" i="176" s="1"/>
  <c r="C45" i="176" s="1"/>
  <c r="G18" i="176"/>
  <c r="G31" i="176" s="1"/>
  <c r="G44" i="176" s="1"/>
  <c r="C18" i="176"/>
  <c r="C31" i="176" s="1"/>
  <c r="C44" i="176" s="1"/>
  <c r="F16" i="176"/>
  <c r="F29" i="176" s="1"/>
  <c r="F42" i="176" s="1"/>
  <c r="E16" i="176"/>
  <c r="E29" i="176" s="1"/>
  <c r="E42" i="176" s="1"/>
  <c r="D16" i="176"/>
  <c r="D29" i="176" s="1"/>
  <c r="D42" i="176" s="1"/>
  <c r="C16" i="176"/>
  <c r="C15" i="176"/>
  <c r="F12" i="176"/>
  <c r="F25" i="176" s="1"/>
  <c r="F38" i="176" s="1"/>
  <c r="F51" i="176" s="1"/>
  <c r="E12" i="176"/>
  <c r="E25" i="176" s="1"/>
  <c r="E38" i="176" s="1"/>
  <c r="E51" i="176" s="1"/>
  <c r="D12" i="176"/>
  <c r="D25" i="176" s="1"/>
  <c r="D38" i="176" s="1"/>
  <c r="D51" i="176" s="1"/>
  <c r="F11" i="176"/>
  <c r="F24" i="176" s="1"/>
  <c r="F37" i="176" s="1"/>
  <c r="F50" i="176" s="1"/>
  <c r="E11" i="176"/>
  <c r="E24" i="176" s="1"/>
  <c r="E37" i="176" s="1"/>
  <c r="E50" i="176" s="1"/>
  <c r="D11" i="176"/>
  <c r="D24" i="176" s="1"/>
  <c r="D37" i="176" s="1"/>
  <c r="D50" i="176" s="1"/>
  <c r="F10" i="176"/>
  <c r="F23" i="176" s="1"/>
  <c r="F36" i="176" s="1"/>
  <c r="F49" i="176" s="1"/>
  <c r="E10" i="176"/>
  <c r="E23" i="176" s="1"/>
  <c r="E36" i="176" s="1"/>
  <c r="E49" i="176" s="1"/>
  <c r="D10" i="176"/>
  <c r="D23" i="176" s="1"/>
  <c r="D36" i="176" s="1"/>
  <c r="D49" i="176" s="1"/>
  <c r="F9" i="176"/>
  <c r="F22" i="176" s="1"/>
  <c r="F35" i="176" s="1"/>
  <c r="F48" i="176" s="1"/>
  <c r="E9" i="176"/>
  <c r="E22" i="176" s="1"/>
  <c r="E35" i="176" s="1"/>
  <c r="E48" i="176" s="1"/>
  <c r="D9" i="176"/>
  <c r="D22" i="176" s="1"/>
  <c r="D35" i="176" s="1"/>
  <c r="D48" i="176" s="1"/>
  <c r="F8" i="176"/>
  <c r="F21" i="176" s="1"/>
  <c r="F34" i="176" s="1"/>
  <c r="F47" i="176" s="1"/>
  <c r="E8" i="176"/>
  <c r="E21" i="176" s="1"/>
  <c r="E34" i="176" s="1"/>
  <c r="E47" i="176" s="1"/>
  <c r="D8" i="176"/>
  <c r="D21" i="176" s="1"/>
  <c r="D34" i="176" s="1"/>
  <c r="D47" i="176" s="1"/>
  <c r="F7" i="176"/>
  <c r="F20" i="176" s="1"/>
  <c r="F33" i="176" s="1"/>
  <c r="F46" i="176" s="1"/>
  <c r="E7" i="176"/>
  <c r="E20" i="176" s="1"/>
  <c r="E33" i="176" s="1"/>
  <c r="E46" i="176" s="1"/>
  <c r="D7" i="176"/>
  <c r="D20" i="176" s="1"/>
  <c r="D33" i="176" s="1"/>
  <c r="D46" i="176" s="1"/>
  <c r="F6" i="176"/>
  <c r="F19" i="176" s="1"/>
  <c r="F32" i="176" s="1"/>
  <c r="F45" i="176" s="1"/>
  <c r="E6" i="176"/>
  <c r="E19" i="176" s="1"/>
  <c r="E32" i="176" s="1"/>
  <c r="E45" i="176" s="1"/>
  <c r="D6" i="176"/>
  <c r="D19" i="176" s="1"/>
  <c r="D32" i="176" s="1"/>
  <c r="D45" i="176" s="1"/>
  <c r="F5" i="176"/>
  <c r="F18" i="176" s="1"/>
  <c r="F31" i="176" s="1"/>
  <c r="F44" i="176" s="1"/>
  <c r="E5" i="176"/>
  <c r="E18" i="176" s="1"/>
  <c r="E31" i="176" s="1"/>
  <c r="E44" i="176" s="1"/>
  <c r="D5" i="176"/>
  <c r="D18" i="176" s="1"/>
  <c r="D31" i="176" s="1"/>
  <c r="D44" i="176" s="1"/>
  <c r="D1" i="176"/>
  <c r="D14" i="176" s="1"/>
  <c r="D27" i="176" s="1"/>
  <c r="D40" i="176" s="1"/>
  <c r="C42" i="175"/>
  <c r="C41" i="175"/>
  <c r="C29" i="175"/>
  <c r="C28" i="175"/>
  <c r="G25" i="175"/>
  <c r="G38" i="175" s="1"/>
  <c r="G51" i="175" s="1"/>
  <c r="C25" i="175"/>
  <c r="C38" i="175" s="1"/>
  <c r="C51" i="175" s="1"/>
  <c r="G24" i="175"/>
  <c r="G37" i="175" s="1"/>
  <c r="G50" i="175" s="1"/>
  <c r="C24" i="175"/>
  <c r="C37" i="175" s="1"/>
  <c r="C50" i="175" s="1"/>
  <c r="G23" i="175"/>
  <c r="G36" i="175" s="1"/>
  <c r="G49" i="175" s="1"/>
  <c r="C23" i="175"/>
  <c r="C36" i="175" s="1"/>
  <c r="C49" i="175" s="1"/>
  <c r="G22" i="175"/>
  <c r="G35" i="175" s="1"/>
  <c r="G48" i="175" s="1"/>
  <c r="C22" i="175"/>
  <c r="C35" i="175" s="1"/>
  <c r="C48" i="175" s="1"/>
  <c r="G21" i="175"/>
  <c r="G34" i="175" s="1"/>
  <c r="G47" i="175" s="1"/>
  <c r="C21" i="175"/>
  <c r="C34" i="175" s="1"/>
  <c r="C47" i="175" s="1"/>
  <c r="G20" i="175"/>
  <c r="G33" i="175" s="1"/>
  <c r="G46" i="175" s="1"/>
  <c r="C20" i="175"/>
  <c r="C33" i="175" s="1"/>
  <c r="C46" i="175" s="1"/>
  <c r="G19" i="175"/>
  <c r="G32" i="175" s="1"/>
  <c r="G45" i="175" s="1"/>
  <c r="C19" i="175"/>
  <c r="C32" i="175" s="1"/>
  <c r="C45" i="175" s="1"/>
  <c r="G18" i="175"/>
  <c r="G31" i="175" s="1"/>
  <c r="G44" i="175" s="1"/>
  <c r="C18" i="175"/>
  <c r="C31" i="175" s="1"/>
  <c r="C44" i="175" s="1"/>
  <c r="F16" i="175"/>
  <c r="F29" i="175" s="1"/>
  <c r="F42" i="175" s="1"/>
  <c r="E16" i="175"/>
  <c r="E29" i="175" s="1"/>
  <c r="E42" i="175" s="1"/>
  <c r="D16" i="175"/>
  <c r="D29" i="175" s="1"/>
  <c r="D42" i="175" s="1"/>
  <c r="C16" i="175"/>
  <c r="C15" i="175"/>
  <c r="F12" i="175"/>
  <c r="F25" i="175" s="1"/>
  <c r="F38" i="175" s="1"/>
  <c r="F51" i="175" s="1"/>
  <c r="E12" i="175"/>
  <c r="E25" i="175" s="1"/>
  <c r="E38" i="175" s="1"/>
  <c r="E51" i="175" s="1"/>
  <c r="D12" i="175"/>
  <c r="D25" i="175" s="1"/>
  <c r="D38" i="175" s="1"/>
  <c r="D51" i="175" s="1"/>
  <c r="F11" i="175"/>
  <c r="F24" i="175" s="1"/>
  <c r="F37" i="175" s="1"/>
  <c r="F50" i="175" s="1"/>
  <c r="E11" i="175"/>
  <c r="E24" i="175" s="1"/>
  <c r="E37" i="175" s="1"/>
  <c r="E50" i="175" s="1"/>
  <c r="D11" i="175"/>
  <c r="D24" i="175" s="1"/>
  <c r="D37" i="175" s="1"/>
  <c r="D50" i="175" s="1"/>
  <c r="F10" i="175"/>
  <c r="F23" i="175" s="1"/>
  <c r="F36" i="175" s="1"/>
  <c r="F49" i="175" s="1"/>
  <c r="E10" i="175"/>
  <c r="E23" i="175" s="1"/>
  <c r="E36" i="175" s="1"/>
  <c r="E49" i="175" s="1"/>
  <c r="D10" i="175"/>
  <c r="D23" i="175" s="1"/>
  <c r="D36" i="175" s="1"/>
  <c r="D49" i="175" s="1"/>
  <c r="F9" i="175"/>
  <c r="F22" i="175" s="1"/>
  <c r="F35" i="175" s="1"/>
  <c r="F48" i="175" s="1"/>
  <c r="E9" i="175"/>
  <c r="E22" i="175" s="1"/>
  <c r="E35" i="175" s="1"/>
  <c r="E48" i="175" s="1"/>
  <c r="D9" i="175"/>
  <c r="D22" i="175" s="1"/>
  <c r="D35" i="175" s="1"/>
  <c r="D48" i="175" s="1"/>
  <c r="F8" i="175"/>
  <c r="F21" i="175" s="1"/>
  <c r="F34" i="175" s="1"/>
  <c r="F47" i="175" s="1"/>
  <c r="E8" i="175"/>
  <c r="E21" i="175" s="1"/>
  <c r="E34" i="175" s="1"/>
  <c r="E47" i="175" s="1"/>
  <c r="D8" i="175"/>
  <c r="D21" i="175" s="1"/>
  <c r="D34" i="175" s="1"/>
  <c r="D47" i="175" s="1"/>
  <c r="F7" i="175"/>
  <c r="F20" i="175" s="1"/>
  <c r="F33" i="175" s="1"/>
  <c r="F46" i="175" s="1"/>
  <c r="E7" i="175"/>
  <c r="E20" i="175" s="1"/>
  <c r="E33" i="175" s="1"/>
  <c r="E46" i="175" s="1"/>
  <c r="D7" i="175"/>
  <c r="D20" i="175" s="1"/>
  <c r="D33" i="175" s="1"/>
  <c r="D46" i="175" s="1"/>
  <c r="F6" i="175"/>
  <c r="F19" i="175" s="1"/>
  <c r="F32" i="175" s="1"/>
  <c r="F45" i="175" s="1"/>
  <c r="E6" i="175"/>
  <c r="E19" i="175" s="1"/>
  <c r="E32" i="175" s="1"/>
  <c r="E45" i="175" s="1"/>
  <c r="D6" i="175"/>
  <c r="D19" i="175" s="1"/>
  <c r="D32" i="175" s="1"/>
  <c r="D45" i="175" s="1"/>
  <c r="F5" i="175"/>
  <c r="F18" i="175" s="1"/>
  <c r="F31" i="175" s="1"/>
  <c r="F44" i="175" s="1"/>
  <c r="E5" i="175"/>
  <c r="E18" i="175" s="1"/>
  <c r="E31" i="175" s="1"/>
  <c r="E44" i="175" s="1"/>
  <c r="D5" i="175"/>
  <c r="D18" i="175" s="1"/>
  <c r="D31" i="175" s="1"/>
  <c r="D44" i="175" s="1"/>
  <c r="D1" i="175"/>
  <c r="D14" i="175" s="1"/>
  <c r="D27" i="175" s="1"/>
  <c r="D40" i="175" s="1"/>
  <c r="C42" i="174"/>
  <c r="C41" i="174"/>
  <c r="C29" i="174"/>
  <c r="C28" i="174"/>
  <c r="G25" i="174"/>
  <c r="G38" i="174" s="1"/>
  <c r="G51" i="174" s="1"/>
  <c r="C25" i="174"/>
  <c r="C38" i="174" s="1"/>
  <c r="C51" i="174" s="1"/>
  <c r="G24" i="174"/>
  <c r="G37" i="174" s="1"/>
  <c r="G50" i="174" s="1"/>
  <c r="C24" i="174"/>
  <c r="C37" i="174" s="1"/>
  <c r="C50" i="174" s="1"/>
  <c r="G23" i="174"/>
  <c r="G36" i="174" s="1"/>
  <c r="G49" i="174" s="1"/>
  <c r="C23" i="174"/>
  <c r="C36" i="174" s="1"/>
  <c r="C49" i="174" s="1"/>
  <c r="G22" i="174"/>
  <c r="G35" i="174" s="1"/>
  <c r="G48" i="174" s="1"/>
  <c r="C22" i="174"/>
  <c r="C35" i="174" s="1"/>
  <c r="C48" i="174" s="1"/>
  <c r="G21" i="174"/>
  <c r="G34" i="174" s="1"/>
  <c r="G47" i="174" s="1"/>
  <c r="C21" i="174"/>
  <c r="C34" i="174" s="1"/>
  <c r="C47" i="174" s="1"/>
  <c r="G20" i="174"/>
  <c r="G33" i="174" s="1"/>
  <c r="G46" i="174" s="1"/>
  <c r="C20" i="174"/>
  <c r="C33" i="174" s="1"/>
  <c r="C46" i="174" s="1"/>
  <c r="G19" i="174"/>
  <c r="G32" i="174" s="1"/>
  <c r="G45" i="174" s="1"/>
  <c r="C19" i="174"/>
  <c r="C32" i="174" s="1"/>
  <c r="C45" i="174" s="1"/>
  <c r="G18" i="174"/>
  <c r="G31" i="174" s="1"/>
  <c r="G44" i="174" s="1"/>
  <c r="C18" i="174"/>
  <c r="C31" i="174" s="1"/>
  <c r="C44" i="174" s="1"/>
  <c r="F16" i="174"/>
  <c r="F29" i="174" s="1"/>
  <c r="F42" i="174" s="1"/>
  <c r="E16" i="174"/>
  <c r="E29" i="174" s="1"/>
  <c r="E42" i="174" s="1"/>
  <c r="D16" i="174"/>
  <c r="D29" i="174" s="1"/>
  <c r="D42" i="174" s="1"/>
  <c r="C16" i="174"/>
  <c r="C15" i="174"/>
  <c r="F12" i="174"/>
  <c r="F25" i="174" s="1"/>
  <c r="F38" i="174" s="1"/>
  <c r="F51" i="174" s="1"/>
  <c r="E12" i="174"/>
  <c r="E25" i="174" s="1"/>
  <c r="E38" i="174" s="1"/>
  <c r="E51" i="174" s="1"/>
  <c r="D12" i="174"/>
  <c r="D25" i="174" s="1"/>
  <c r="D38" i="174" s="1"/>
  <c r="D51" i="174" s="1"/>
  <c r="F11" i="174"/>
  <c r="F24" i="174" s="1"/>
  <c r="F37" i="174" s="1"/>
  <c r="F50" i="174" s="1"/>
  <c r="E11" i="174"/>
  <c r="E24" i="174" s="1"/>
  <c r="E37" i="174" s="1"/>
  <c r="E50" i="174" s="1"/>
  <c r="D11" i="174"/>
  <c r="D24" i="174" s="1"/>
  <c r="D37" i="174" s="1"/>
  <c r="D50" i="174" s="1"/>
  <c r="F10" i="174"/>
  <c r="F23" i="174" s="1"/>
  <c r="F36" i="174" s="1"/>
  <c r="F49" i="174" s="1"/>
  <c r="E10" i="174"/>
  <c r="E23" i="174" s="1"/>
  <c r="E36" i="174" s="1"/>
  <c r="E49" i="174" s="1"/>
  <c r="D10" i="174"/>
  <c r="D23" i="174" s="1"/>
  <c r="D36" i="174" s="1"/>
  <c r="D49" i="174" s="1"/>
  <c r="F9" i="174"/>
  <c r="F22" i="174" s="1"/>
  <c r="F35" i="174" s="1"/>
  <c r="F48" i="174" s="1"/>
  <c r="E9" i="174"/>
  <c r="E22" i="174" s="1"/>
  <c r="E35" i="174" s="1"/>
  <c r="E48" i="174" s="1"/>
  <c r="D9" i="174"/>
  <c r="D22" i="174" s="1"/>
  <c r="D35" i="174" s="1"/>
  <c r="D48" i="174" s="1"/>
  <c r="F8" i="174"/>
  <c r="F21" i="174" s="1"/>
  <c r="F34" i="174" s="1"/>
  <c r="F47" i="174" s="1"/>
  <c r="E8" i="174"/>
  <c r="E21" i="174" s="1"/>
  <c r="E34" i="174" s="1"/>
  <c r="E47" i="174" s="1"/>
  <c r="D8" i="174"/>
  <c r="D21" i="174" s="1"/>
  <c r="D34" i="174" s="1"/>
  <c r="D47" i="174" s="1"/>
  <c r="F7" i="174"/>
  <c r="F20" i="174" s="1"/>
  <c r="F33" i="174" s="1"/>
  <c r="F46" i="174" s="1"/>
  <c r="E7" i="174"/>
  <c r="E20" i="174" s="1"/>
  <c r="E33" i="174" s="1"/>
  <c r="E46" i="174" s="1"/>
  <c r="D7" i="174"/>
  <c r="D20" i="174" s="1"/>
  <c r="D33" i="174" s="1"/>
  <c r="D46" i="174" s="1"/>
  <c r="F6" i="174"/>
  <c r="F19" i="174" s="1"/>
  <c r="F32" i="174" s="1"/>
  <c r="F45" i="174" s="1"/>
  <c r="E6" i="174"/>
  <c r="E19" i="174" s="1"/>
  <c r="E32" i="174" s="1"/>
  <c r="E45" i="174" s="1"/>
  <c r="D6" i="174"/>
  <c r="D19" i="174" s="1"/>
  <c r="D32" i="174" s="1"/>
  <c r="D45" i="174" s="1"/>
  <c r="F5" i="174"/>
  <c r="F18" i="174" s="1"/>
  <c r="F31" i="174" s="1"/>
  <c r="F44" i="174" s="1"/>
  <c r="E5" i="174"/>
  <c r="E18" i="174" s="1"/>
  <c r="E31" i="174" s="1"/>
  <c r="E44" i="174" s="1"/>
  <c r="D5" i="174"/>
  <c r="D18" i="174" s="1"/>
  <c r="D31" i="174" s="1"/>
  <c r="D44" i="174" s="1"/>
  <c r="D1" i="174"/>
  <c r="D14" i="174" s="1"/>
  <c r="D27" i="174" s="1"/>
  <c r="D40" i="174" s="1"/>
  <c r="C42" i="173"/>
  <c r="C41" i="173"/>
  <c r="C29" i="173"/>
  <c r="C28" i="173"/>
  <c r="G25" i="173"/>
  <c r="G38" i="173" s="1"/>
  <c r="G51" i="173" s="1"/>
  <c r="C25" i="173"/>
  <c r="C38" i="173" s="1"/>
  <c r="C51" i="173" s="1"/>
  <c r="G24" i="173"/>
  <c r="G37" i="173" s="1"/>
  <c r="G50" i="173" s="1"/>
  <c r="C24" i="173"/>
  <c r="C37" i="173" s="1"/>
  <c r="C50" i="173" s="1"/>
  <c r="G23" i="173"/>
  <c r="G36" i="173" s="1"/>
  <c r="G49" i="173" s="1"/>
  <c r="C23" i="173"/>
  <c r="C36" i="173" s="1"/>
  <c r="C49" i="173" s="1"/>
  <c r="G22" i="173"/>
  <c r="G35" i="173" s="1"/>
  <c r="G48" i="173" s="1"/>
  <c r="C22" i="173"/>
  <c r="C35" i="173" s="1"/>
  <c r="C48" i="173" s="1"/>
  <c r="G21" i="173"/>
  <c r="G34" i="173" s="1"/>
  <c r="G47" i="173" s="1"/>
  <c r="C21" i="173"/>
  <c r="C34" i="173" s="1"/>
  <c r="C47" i="173" s="1"/>
  <c r="G20" i="173"/>
  <c r="G33" i="173" s="1"/>
  <c r="G46" i="173" s="1"/>
  <c r="C20" i="173"/>
  <c r="C33" i="173" s="1"/>
  <c r="C46" i="173" s="1"/>
  <c r="G19" i="173"/>
  <c r="G32" i="173" s="1"/>
  <c r="G45" i="173" s="1"/>
  <c r="C19" i="173"/>
  <c r="C32" i="173" s="1"/>
  <c r="C45" i="173" s="1"/>
  <c r="G18" i="173"/>
  <c r="G31" i="173" s="1"/>
  <c r="G44" i="173" s="1"/>
  <c r="C18" i="173"/>
  <c r="C31" i="173" s="1"/>
  <c r="C44" i="173" s="1"/>
  <c r="F16" i="173"/>
  <c r="F29" i="173" s="1"/>
  <c r="F42" i="173" s="1"/>
  <c r="E16" i="173"/>
  <c r="E29" i="173" s="1"/>
  <c r="E42" i="173" s="1"/>
  <c r="D16" i="173"/>
  <c r="D29" i="173" s="1"/>
  <c r="D42" i="173" s="1"/>
  <c r="C16" i="173"/>
  <c r="C15" i="173"/>
  <c r="F12" i="173"/>
  <c r="F25" i="173" s="1"/>
  <c r="F38" i="173" s="1"/>
  <c r="F51" i="173" s="1"/>
  <c r="E12" i="173"/>
  <c r="E25" i="173" s="1"/>
  <c r="E38" i="173" s="1"/>
  <c r="E51" i="173" s="1"/>
  <c r="D12" i="173"/>
  <c r="D25" i="173" s="1"/>
  <c r="D38" i="173" s="1"/>
  <c r="D51" i="173" s="1"/>
  <c r="F11" i="173"/>
  <c r="F24" i="173" s="1"/>
  <c r="F37" i="173" s="1"/>
  <c r="F50" i="173" s="1"/>
  <c r="E11" i="173"/>
  <c r="E24" i="173" s="1"/>
  <c r="E37" i="173" s="1"/>
  <c r="E50" i="173" s="1"/>
  <c r="D11" i="173"/>
  <c r="D24" i="173" s="1"/>
  <c r="D37" i="173" s="1"/>
  <c r="D50" i="173" s="1"/>
  <c r="F10" i="173"/>
  <c r="F23" i="173" s="1"/>
  <c r="F36" i="173" s="1"/>
  <c r="F49" i="173" s="1"/>
  <c r="E10" i="173"/>
  <c r="E23" i="173" s="1"/>
  <c r="E36" i="173" s="1"/>
  <c r="E49" i="173" s="1"/>
  <c r="D10" i="173"/>
  <c r="D23" i="173" s="1"/>
  <c r="D36" i="173" s="1"/>
  <c r="D49" i="173" s="1"/>
  <c r="F9" i="173"/>
  <c r="F22" i="173" s="1"/>
  <c r="F35" i="173" s="1"/>
  <c r="F48" i="173" s="1"/>
  <c r="E9" i="173"/>
  <c r="E22" i="173" s="1"/>
  <c r="E35" i="173" s="1"/>
  <c r="E48" i="173" s="1"/>
  <c r="D9" i="173"/>
  <c r="D22" i="173" s="1"/>
  <c r="D35" i="173" s="1"/>
  <c r="D48" i="173" s="1"/>
  <c r="F8" i="173"/>
  <c r="F21" i="173" s="1"/>
  <c r="F34" i="173" s="1"/>
  <c r="F47" i="173" s="1"/>
  <c r="E8" i="173"/>
  <c r="E21" i="173" s="1"/>
  <c r="E34" i="173" s="1"/>
  <c r="E47" i="173" s="1"/>
  <c r="D8" i="173"/>
  <c r="D21" i="173" s="1"/>
  <c r="D34" i="173" s="1"/>
  <c r="D47" i="173" s="1"/>
  <c r="F7" i="173"/>
  <c r="F20" i="173" s="1"/>
  <c r="F33" i="173" s="1"/>
  <c r="F46" i="173" s="1"/>
  <c r="E7" i="173"/>
  <c r="E20" i="173" s="1"/>
  <c r="E33" i="173" s="1"/>
  <c r="E46" i="173" s="1"/>
  <c r="D7" i="173"/>
  <c r="D20" i="173" s="1"/>
  <c r="D33" i="173" s="1"/>
  <c r="D46" i="173" s="1"/>
  <c r="F6" i="173"/>
  <c r="F19" i="173" s="1"/>
  <c r="F32" i="173" s="1"/>
  <c r="F45" i="173" s="1"/>
  <c r="E6" i="173"/>
  <c r="E19" i="173" s="1"/>
  <c r="E32" i="173" s="1"/>
  <c r="E45" i="173" s="1"/>
  <c r="D6" i="173"/>
  <c r="D19" i="173" s="1"/>
  <c r="D32" i="173" s="1"/>
  <c r="D45" i="173" s="1"/>
  <c r="F5" i="173"/>
  <c r="F18" i="173" s="1"/>
  <c r="F31" i="173" s="1"/>
  <c r="F44" i="173" s="1"/>
  <c r="E5" i="173"/>
  <c r="E18" i="173" s="1"/>
  <c r="E31" i="173" s="1"/>
  <c r="E44" i="173" s="1"/>
  <c r="D5" i="173"/>
  <c r="D18" i="173" s="1"/>
  <c r="D31" i="173" s="1"/>
  <c r="D44" i="173" s="1"/>
  <c r="D1" i="173"/>
  <c r="D14" i="173" s="1"/>
  <c r="D27" i="173" s="1"/>
  <c r="D40" i="173" s="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O3" i="11"/>
  <c r="G3" i="11"/>
  <c r="C3" i="11"/>
  <c r="R2" i="11"/>
  <c r="M2" i="11"/>
  <c r="C42" i="113"/>
  <c r="C41" i="113"/>
  <c r="C29" i="113"/>
  <c r="C28" i="113"/>
  <c r="G25" i="113"/>
  <c r="G38" i="113" s="1"/>
  <c r="G51" i="113" s="1"/>
  <c r="C25" i="113"/>
  <c r="C38" i="113" s="1"/>
  <c r="C51" i="113" s="1"/>
  <c r="G24" i="113"/>
  <c r="G37" i="113" s="1"/>
  <c r="G50" i="113" s="1"/>
  <c r="C24" i="113"/>
  <c r="C37" i="113" s="1"/>
  <c r="C50" i="113" s="1"/>
  <c r="G23" i="113"/>
  <c r="G36" i="113" s="1"/>
  <c r="G49" i="113" s="1"/>
  <c r="C23" i="113"/>
  <c r="C36" i="113" s="1"/>
  <c r="C49" i="113" s="1"/>
  <c r="G22" i="113"/>
  <c r="G35" i="113" s="1"/>
  <c r="G48" i="113" s="1"/>
  <c r="C22" i="113"/>
  <c r="C35" i="113" s="1"/>
  <c r="C48" i="113" s="1"/>
  <c r="G21" i="113"/>
  <c r="G34" i="113" s="1"/>
  <c r="G47" i="113" s="1"/>
  <c r="C21" i="113"/>
  <c r="C34" i="113" s="1"/>
  <c r="C47" i="113" s="1"/>
  <c r="G20" i="113"/>
  <c r="G33" i="113" s="1"/>
  <c r="G46" i="113" s="1"/>
  <c r="C20" i="113"/>
  <c r="C33" i="113" s="1"/>
  <c r="C46" i="113" s="1"/>
  <c r="G19" i="113"/>
  <c r="G32" i="113" s="1"/>
  <c r="G45" i="113" s="1"/>
  <c r="C19" i="113"/>
  <c r="C32" i="113" s="1"/>
  <c r="C45" i="113" s="1"/>
  <c r="G18" i="113"/>
  <c r="G31" i="113" s="1"/>
  <c r="G44" i="113" s="1"/>
  <c r="C18" i="113"/>
  <c r="C31" i="113" s="1"/>
  <c r="C44" i="113" s="1"/>
  <c r="F16" i="113"/>
  <c r="F29" i="113" s="1"/>
  <c r="F42" i="113" s="1"/>
  <c r="E16" i="113"/>
  <c r="E29" i="113" s="1"/>
  <c r="E42" i="113" s="1"/>
  <c r="D16" i="113"/>
  <c r="D29" i="113" s="1"/>
  <c r="D42" i="113" s="1"/>
  <c r="C16" i="113"/>
  <c r="C15" i="113"/>
  <c r="F12" i="113"/>
  <c r="F25" i="113" s="1"/>
  <c r="F38" i="113" s="1"/>
  <c r="F51" i="113" s="1"/>
  <c r="E12" i="113"/>
  <c r="E25" i="113" s="1"/>
  <c r="E38" i="113" s="1"/>
  <c r="E51" i="113" s="1"/>
  <c r="D12" i="113"/>
  <c r="D25" i="113" s="1"/>
  <c r="D38" i="113" s="1"/>
  <c r="D51" i="113" s="1"/>
  <c r="F11" i="113"/>
  <c r="F24" i="113" s="1"/>
  <c r="F37" i="113" s="1"/>
  <c r="F50" i="113" s="1"/>
  <c r="E11" i="113"/>
  <c r="E24" i="113" s="1"/>
  <c r="E37" i="113" s="1"/>
  <c r="E50" i="113" s="1"/>
  <c r="D11" i="113"/>
  <c r="D24" i="113" s="1"/>
  <c r="D37" i="113" s="1"/>
  <c r="D50" i="113" s="1"/>
  <c r="F10" i="113"/>
  <c r="F23" i="113" s="1"/>
  <c r="F36" i="113" s="1"/>
  <c r="F49" i="113" s="1"/>
  <c r="E10" i="113"/>
  <c r="E23" i="113" s="1"/>
  <c r="E36" i="113" s="1"/>
  <c r="E49" i="113" s="1"/>
  <c r="D10" i="113"/>
  <c r="D23" i="113" s="1"/>
  <c r="D36" i="113" s="1"/>
  <c r="D49" i="113" s="1"/>
  <c r="F9" i="113"/>
  <c r="F22" i="113" s="1"/>
  <c r="F35" i="113" s="1"/>
  <c r="F48" i="113" s="1"/>
  <c r="E9" i="113"/>
  <c r="E22" i="113" s="1"/>
  <c r="E35" i="113" s="1"/>
  <c r="E48" i="113" s="1"/>
  <c r="D9" i="113"/>
  <c r="D22" i="113" s="1"/>
  <c r="D35" i="113" s="1"/>
  <c r="D48" i="113" s="1"/>
  <c r="F8" i="113"/>
  <c r="F21" i="113" s="1"/>
  <c r="F34" i="113" s="1"/>
  <c r="F47" i="113" s="1"/>
  <c r="E8" i="113"/>
  <c r="E21" i="113" s="1"/>
  <c r="E34" i="113" s="1"/>
  <c r="E47" i="113" s="1"/>
  <c r="D8" i="113"/>
  <c r="D21" i="113" s="1"/>
  <c r="D34" i="113" s="1"/>
  <c r="D47" i="113" s="1"/>
  <c r="F7" i="113"/>
  <c r="F20" i="113" s="1"/>
  <c r="F33" i="113" s="1"/>
  <c r="F46" i="113" s="1"/>
  <c r="E7" i="113"/>
  <c r="E20" i="113" s="1"/>
  <c r="E33" i="113" s="1"/>
  <c r="E46" i="113" s="1"/>
  <c r="D7" i="113"/>
  <c r="D20" i="113" s="1"/>
  <c r="D33" i="113" s="1"/>
  <c r="D46" i="113" s="1"/>
  <c r="F6" i="113"/>
  <c r="F19" i="113" s="1"/>
  <c r="F32" i="113" s="1"/>
  <c r="F45" i="113" s="1"/>
  <c r="E6" i="113"/>
  <c r="E19" i="113" s="1"/>
  <c r="E32" i="113" s="1"/>
  <c r="E45" i="113" s="1"/>
  <c r="D6" i="113"/>
  <c r="D19" i="113" s="1"/>
  <c r="D32" i="113" s="1"/>
  <c r="D45" i="113" s="1"/>
  <c r="F5" i="113"/>
  <c r="F18" i="113" s="1"/>
  <c r="F31" i="113" s="1"/>
  <c r="F44" i="113" s="1"/>
  <c r="E5" i="113"/>
  <c r="E18" i="113" s="1"/>
  <c r="E31" i="113" s="1"/>
  <c r="E44" i="113" s="1"/>
  <c r="D5" i="113"/>
  <c r="D18" i="113" s="1"/>
  <c r="D31" i="113" s="1"/>
  <c r="D44" i="113" s="1"/>
  <c r="D1" i="113"/>
  <c r="D14" i="113" s="1"/>
  <c r="D27" i="113" s="1"/>
  <c r="D40" i="113" s="1"/>
  <c r="E1007" i="88"/>
  <c r="D1007" i="88"/>
  <c r="C1007" i="88"/>
  <c r="E994" i="88"/>
  <c r="D994" i="88"/>
  <c r="C994" i="88"/>
  <c r="E984" i="88"/>
  <c r="D984" i="88"/>
  <c r="C984" i="88"/>
  <c r="E972" i="88"/>
  <c r="D972" i="88"/>
  <c r="C972" i="88"/>
  <c r="D958" i="88"/>
  <c r="C958" i="88"/>
  <c r="D945" i="88"/>
  <c r="C945" i="88"/>
  <c r="E928" i="88"/>
  <c r="D928" i="88"/>
  <c r="C928" i="88"/>
  <c r="D920" i="88"/>
  <c r="C920" i="88"/>
  <c r="E905" i="88"/>
  <c r="D905" i="88"/>
  <c r="C905" i="88"/>
  <c r="C895" i="88"/>
  <c r="D880" i="88"/>
  <c r="C880" i="88"/>
  <c r="D867" i="88"/>
  <c r="C867" i="88"/>
  <c r="D849" i="88"/>
  <c r="C849" i="88"/>
  <c r="E836" i="88"/>
  <c r="D836" i="88"/>
  <c r="C836" i="88"/>
  <c r="D826" i="88"/>
  <c r="C826" i="88"/>
  <c r="E811" i="88"/>
  <c r="D811" i="88"/>
  <c r="C811" i="88"/>
  <c r="E804" i="88"/>
  <c r="D804" i="88"/>
  <c r="C804" i="88"/>
  <c r="E794" i="88"/>
  <c r="C794" i="88"/>
  <c r="D782" i="88"/>
  <c r="C782" i="88"/>
  <c r="D764" i="88"/>
  <c r="C764" i="88"/>
  <c r="E750" i="88"/>
  <c r="D750" i="88"/>
  <c r="C750" i="88"/>
  <c r="D735" i="88"/>
  <c r="C735" i="88"/>
  <c r="D724" i="88"/>
  <c r="C724" i="88"/>
  <c r="D713" i="88"/>
  <c r="C713" i="88"/>
  <c r="E699" i="88"/>
  <c r="C699" i="88"/>
  <c r="C442" i="88"/>
  <c r="D227" i="88"/>
  <c r="D146" i="88"/>
  <c r="D108" i="88"/>
  <c r="D88" i="88"/>
  <c r="C79" i="88"/>
  <c r="D70" i="88"/>
  <c r="C59" i="88"/>
  <c r="C26" i="88"/>
  <c r="E1016" i="88"/>
  <c r="D1016" i="88"/>
  <c r="C1016" i="88"/>
  <c r="E1015" i="88"/>
  <c r="D1015" i="88"/>
  <c r="C1015" i="88"/>
  <c r="E1014" i="88"/>
  <c r="D1014" i="88"/>
  <c r="C1014" i="88"/>
  <c r="E1013" i="88"/>
  <c r="D1013" i="88"/>
  <c r="C1013" i="88"/>
  <c r="E1012" i="88"/>
  <c r="D1012" i="88"/>
  <c r="C1012" i="88"/>
  <c r="E1011" i="88"/>
  <c r="D1011" i="88"/>
  <c r="C1011" i="88"/>
  <c r="E1010" i="88"/>
  <c r="D1010" i="88"/>
  <c r="C1010" i="88"/>
  <c r="E1009" i="88"/>
  <c r="D1009" i="88"/>
  <c r="C1009" i="88"/>
  <c r="E1005" i="88"/>
  <c r="D1005" i="88"/>
  <c r="C1005" i="88"/>
  <c r="E1004" i="88"/>
  <c r="D1004" i="88"/>
  <c r="C1004" i="88"/>
  <c r="E1003" i="88"/>
  <c r="D1003" i="88"/>
  <c r="C1003" i="88"/>
  <c r="E1002" i="88"/>
  <c r="D1002" i="88"/>
  <c r="C1002" i="88"/>
  <c r="E1001" i="88"/>
  <c r="D1001" i="88"/>
  <c r="C1001" i="88"/>
  <c r="E1000" i="88"/>
  <c r="D1000" i="88"/>
  <c r="C1000" i="88"/>
  <c r="E999" i="88"/>
  <c r="D999" i="88"/>
  <c r="C999" i="88"/>
  <c r="E998" i="88"/>
  <c r="D998" i="88"/>
  <c r="C998" i="88"/>
  <c r="E996" i="88"/>
  <c r="D996" i="88"/>
  <c r="C996" i="88"/>
  <c r="E992" i="88"/>
  <c r="D992" i="88"/>
  <c r="C992" i="88"/>
  <c r="E991" i="88"/>
  <c r="D991" i="88"/>
  <c r="C991" i="88"/>
  <c r="E990" i="88"/>
  <c r="D990" i="88"/>
  <c r="C990" i="88"/>
  <c r="E989" i="88"/>
  <c r="D989" i="88"/>
  <c r="C989" i="88"/>
  <c r="E988" i="88"/>
  <c r="D988" i="88"/>
  <c r="C988" i="88"/>
  <c r="E987" i="88"/>
  <c r="D987" i="88"/>
  <c r="C987" i="88"/>
  <c r="E986" i="88"/>
  <c r="D986" i="88"/>
  <c r="C986" i="88"/>
  <c r="E982" i="88"/>
  <c r="D982" i="88"/>
  <c r="C982" i="88"/>
  <c r="E981" i="88"/>
  <c r="D981" i="88"/>
  <c r="C981" i="88"/>
  <c r="E980" i="88"/>
  <c r="D980" i="88"/>
  <c r="C980" i="88"/>
  <c r="E979" i="88"/>
  <c r="D979" i="88"/>
  <c r="C979" i="88"/>
  <c r="E978" i="88"/>
  <c r="D978" i="88"/>
  <c r="E977" i="88"/>
  <c r="D977" i="88"/>
  <c r="C977" i="88"/>
  <c r="E976" i="88"/>
  <c r="D976" i="88"/>
  <c r="C976" i="88"/>
  <c r="E975" i="88"/>
  <c r="D975" i="88"/>
  <c r="E974" i="88"/>
  <c r="D974" i="88"/>
  <c r="C974" i="88"/>
  <c r="E970" i="88"/>
  <c r="D970" i="88"/>
  <c r="C970" i="88"/>
  <c r="E969" i="88"/>
  <c r="D969" i="88"/>
  <c r="C969" i="88"/>
  <c r="E968" i="88"/>
  <c r="D968" i="88"/>
  <c r="C968" i="88"/>
  <c r="E967" i="88"/>
  <c r="D967" i="88"/>
  <c r="C967" i="88"/>
  <c r="E966" i="88"/>
  <c r="D966" i="88"/>
  <c r="C966" i="88"/>
  <c r="E965" i="88"/>
  <c r="D965" i="88"/>
  <c r="C965" i="88"/>
  <c r="E964" i="88"/>
  <c r="D964" i="88"/>
  <c r="C964" i="88"/>
  <c r="E963" i="88"/>
  <c r="D963" i="88"/>
  <c r="C963" i="88"/>
  <c r="E962" i="88"/>
  <c r="D962" i="88"/>
  <c r="C962" i="88"/>
  <c r="E961" i="88"/>
  <c r="D961" i="88"/>
  <c r="C961" i="88"/>
  <c r="E960" i="88"/>
  <c r="D960" i="88"/>
  <c r="C960" i="88"/>
  <c r="E956" i="88"/>
  <c r="D956" i="88"/>
  <c r="C956" i="88"/>
  <c r="E955" i="88"/>
  <c r="D955" i="88"/>
  <c r="C955" i="88"/>
  <c r="E954" i="88"/>
  <c r="D954" i="88"/>
  <c r="C954" i="88"/>
  <c r="E953" i="88"/>
  <c r="D953" i="88"/>
  <c r="C953" i="88"/>
  <c r="E952" i="88"/>
  <c r="D952" i="88"/>
  <c r="C952" i="88"/>
  <c r="E951" i="88"/>
  <c r="D951" i="88"/>
  <c r="C951" i="88"/>
  <c r="E950" i="88"/>
  <c r="D950" i="88"/>
  <c r="C950" i="88"/>
  <c r="E949" i="88"/>
  <c r="D949" i="88"/>
  <c r="C949" i="88"/>
  <c r="E948" i="88"/>
  <c r="D948" i="88"/>
  <c r="C948" i="88"/>
  <c r="E947" i="88"/>
  <c r="D947" i="88"/>
  <c r="C947" i="88"/>
  <c r="E942" i="88"/>
  <c r="D942" i="88"/>
  <c r="C942" i="88"/>
  <c r="E941" i="88"/>
  <c r="D941" i="88"/>
  <c r="C941" i="88"/>
  <c r="E940" i="88"/>
  <c r="D940" i="88"/>
  <c r="C940" i="88"/>
  <c r="E939" i="88"/>
  <c r="D939" i="88"/>
  <c r="C939" i="88"/>
  <c r="E938" i="88"/>
  <c r="D938" i="88"/>
  <c r="C938" i="88"/>
  <c r="E937" i="88"/>
  <c r="D937" i="88"/>
  <c r="C937" i="88"/>
  <c r="E936" i="88"/>
  <c r="D936" i="88"/>
  <c r="C936" i="88"/>
  <c r="E935" i="88"/>
  <c r="D935" i="88"/>
  <c r="C935" i="88"/>
  <c r="E934" i="88"/>
  <c r="D934" i="88"/>
  <c r="C934" i="88"/>
  <c r="E933" i="88"/>
  <c r="D933" i="88"/>
  <c r="C933" i="88"/>
  <c r="E932" i="88"/>
  <c r="D932" i="88"/>
  <c r="C932" i="88"/>
  <c r="E931" i="88"/>
  <c r="D931" i="88"/>
  <c r="C931" i="88"/>
  <c r="E930" i="88"/>
  <c r="D930" i="88"/>
  <c r="C930" i="88"/>
  <c r="E926" i="88"/>
  <c r="D926" i="88"/>
  <c r="C926" i="88"/>
  <c r="E925" i="88"/>
  <c r="D925" i="88"/>
  <c r="C925" i="88"/>
  <c r="E924" i="88"/>
  <c r="D924" i="88"/>
  <c r="C924" i="88"/>
  <c r="E923" i="88"/>
  <c r="D923" i="88"/>
  <c r="C923" i="88"/>
  <c r="E922" i="88"/>
  <c r="D922" i="88"/>
  <c r="C922" i="88"/>
  <c r="E918" i="88"/>
  <c r="D918" i="88"/>
  <c r="C918" i="88"/>
  <c r="E908" i="88"/>
  <c r="D908" i="88"/>
  <c r="C908" i="88"/>
  <c r="E907" i="88"/>
  <c r="D907" i="88"/>
  <c r="C907" i="88"/>
  <c r="E911" i="88"/>
  <c r="D911" i="88"/>
  <c r="C911" i="88"/>
  <c r="E909" i="88"/>
  <c r="D909" i="88"/>
  <c r="C909" i="88"/>
  <c r="E914" i="88"/>
  <c r="D914" i="88"/>
  <c r="C914" i="88"/>
  <c r="E913" i="88"/>
  <c r="D913" i="88"/>
  <c r="C913" i="88"/>
  <c r="E910" i="88"/>
  <c r="D910" i="88"/>
  <c r="C910" i="88"/>
  <c r="E915" i="88"/>
  <c r="D915" i="88"/>
  <c r="C915" i="88"/>
  <c r="E916" i="88"/>
  <c r="D916" i="88"/>
  <c r="C916" i="88"/>
  <c r="E912" i="88"/>
  <c r="D912" i="88"/>
  <c r="C912" i="88"/>
  <c r="E917" i="88"/>
  <c r="D917" i="88"/>
  <c r="C917" i="88"/>
  <c r="E903" i="88"/>
  <c r="D903" i="88"/>
  <c r="C903" i="88"/>
  <c r="E900" i="88"/>
  <c r="D900" i="88"/>
  <c r="C900" i="88"/>
  <c r="E901" i="88"/>
  <c r="D901" i="88"/>
  <c r="C901" i="88"/>
  <c r="E902" i="88"/>
  <c r="D902" i="88"/>
  <c r="C902" i="88"/>
  <c r="E898" i="88"/>
  <c r="D898" i="88"/>
  <c r="C898" i="88"/>
  <c r="E897" i="88"/>
  <c r="D897" i="88"/>
  <c r="C897" i="88"/>
  <c r="E899" i="88"/>
  <c r="D899" i="88"/>
  <c r="C899" i="88"/>
  <c r="E892" i="88"/>
  <c r="D892" i="88"/>
  <c r="C892" i="88"/>
  <c r="E891" i="88"/>
  <c r="D891" i="88"/>
  <c r="C891" i="88"/>
  <c r="E890" i="88"/>
  <c r="D890" i="88"/>
  <c r="C890" i="88"/>
  <c r="E889" i="88"/>
  <c r="D889" i="88"/>
  <c r="C889" i="88"/>
  <c r="E888" i="88"/>
  <c r="D888" i="88"/>
  <c r="C888" i="88"/>
  <c r="E883" i="88"/>
  <c r="D883" i="88"/>
  <c r="C883" i="88"/>
  <c r="E882" i="88"/>
  <c r="D882" i="88"/>
  <c r="C882" i="88"/>
  <c r="E884" i="88"/>
  <c r="D884" i="88"/>
  <c r="C884" i="88"/>
  <c r="E886" i="88"/>
  <c r="D886" i="88"/>
  <c r="C886" i="88"/>
  <c r="E885" i="88"/>
  <c r="D885" i="88"/>
  <c r="C885" i="88"/>
  <c r="E887" i="88"/>
  <c r="D887" i="88"/>
  <c r="C887" i="88"/>
  <c r="E879" i="88"/>
  <c r="D879" i="88"/>
  <c r="C879" i="88"/>
  <c r="E878" i="88"/>
  <c r="D878" i="88"/>
  <c r="C878" i="88"/>
  <c r="E877" i="88"/>
  <c r="D877" i="88"/>
  <c r="C877" i="88"/>
  <c r="E876" i="88"/>
  <c r="D876" i="88"/>
  <c r="C876" i="88"/>
  <c r="E875" i="88"/>
  <c r="D875" i="88"/>
  <c r="C875" i="88"/>
  <c r="E874" i="88"/>
  <c r="D874" i="88"/>
  <c r="C874" i="88"/>
  <c r="E873" i="88"/>
  <c r="D873" i="88"/>
  <c r="C873" i="88"/>
  <c r="E872" i="88"/>
  <c r="D872" i="88"/>
  <c r="C872" i="88"/>
  <c r="E871" i="88"/>
  <c r="D871" i="88"/>
  <c r="C871" i="88"/>
  <c r="E870" i="88"/>
  <c r="D870" i="88"/>
  <c r="C870" i="88"/>
  <c r="E869" i="88"/>
  <c r="D869" i="88"/>
  <c r="C869" i="88"/>
  <c r="E861" i="88"/>
  <c r="D861" i="88"/>
  <c r="E860" i="88"/>
  <c r="D860" i="88"/>
  <c r="C860" i="88"/>
  <c r="E859" i="88"/>
  <c r="D859" i="88"/>
  <c r="C859" i="88"/>
  <c r="E858" i="88"/>
  <c r="D858" i="88"/>
  <c r="C858" i="88"/>
  <c r="E857" i="88"/>
  <c r="D857" i="88"/>
  <c r="C857" i="88"/>
  <c r="E856" i="88"/>
  <c r="D856" i="88"/>
  <c r="C856" i="88"/>
  <c r="E855" i="88"/>
  <c r="D855" i="88"/>
  <c r="C855" i="88"/>
  <c r="E854" i="88"/>
  <c r="D854" i="88"/>
  <c r="E853" i="88"/>
  <c r="D853" i="88"/>
  <c r="C853" i="88"/>
  <c r="E852" i="88"/>
  <c r="D852" i="88"/>
  <c r="C852" i="88"/>
  <c r="E851" i="88"/>
  <c r="D851" i="88"/>
  <c r="C851" i="88"/>
  <c r="E848" i="88"/>
  <c r="D848" i="88"/>
  <c r="C848" i="88"/>
  <c r="E847" i="88"/>
  <c r="D847" i="88"/>
  <c r="C847" i="88"/>
  <c r="E839" i="88"/>
  <c r="D839" i="88"/>
  <c r="C839" i="88"/>
  <c r="E841" i="88"/>
  <c r="D841" i="88"/>
  <c r="C841" i="88"/>
  <c r="E838" i="88"/>
  <c r="D838" i="88"/>
  <c r="C838" i="88"/>
  <c r="E842" i="88"/>
  <c r="D842" i="88"/>
  <c r="C842" i="88"/>
  <c r="E844" i="88"/>
  <c r="D844" i="88"/>
  <c r="C844" i="88"/>
  <c r="E840" i="88"/>
  <c r="D840" i="88"/>
  <c r="C840" i="88"/>
  <c r="E845" i="88"/>
  <c r="D845" i="88"/>
  <c r="C845" i="88"/>
  <c r="E846" i="88"/>
  <c r="D846" i="88"/>
  <c r="C846" i="88"/>
  <c r="E843" i="88"/>
  <c r="D843" i="88"/>
  <c r="C843" i="88"/>
  <c r="E834" i="88"/>
  <c r="D834" i="88"/>
  <c r="C834" i="88"/>
  <c r="E833" i="88"/>
  <c r="D833" i="88"/>
  <c r="C833" i="88"/>
  <c r="E832" i="88"/>
  <c r="D832" i="88"/>
  <c r="C832" i="88"/>
  <c r="E828" i="88"/>
  <c r="D828" i="88"/>
  <c r="C828" i="88"/>
  <c r="E829" i="88"/>
  <c r="D829" i="88"/>
  <c r="C829" i="88"/>
  <c r="E831" i="88"/>
  <c r="D831" i="88"/>
  <c r="C831" i="88"/>
  <c r="E830" i="88"/>
  <c r="D830" i="88"/>
  <c r="C830" i="88"/>
  <c r="E809" i="88"/>
  <c r="D809" i="88"/>
  <c r="C809" i="88"/>
  <c r="E808" i="88"/>
  <c r="D808" i="88"/>
  <c r="C808" i="88"/>
  <c r="E807" i="88"/>
  <c r="D807" i="88"/>
  <c r="C807" i="88"/>
  <c r="E806" i="88"/>
  <c r="D806" i="88"/>
  <c r="C806" i="88"/>
  <c r="E802" i="88"/>
  <c r="D802" i="88"/>
  <c r="C802" i="88"/>
  <c r="E801" i="88"/>
  <c r="D801" i="88"/>
  <c r="C801" i="88"/>
  <c r="E800" i="88"/>
  <c r="D800" i="88"/>
  <c r="C800" i="88"/>
  <c r="E799" i="88"/>
  <c r="D799" i="88"/>
  <c r="C799" i="88"/>
  <c r="E798" i="88"/>
  <c r="D798" i="88"/>
  <c r="C798" i="88"/>
  <c r="E797" i="88"/>
  <c r="D797" i="88"/>
  <c r="C797" i="88"/>
  <c r="E796" i="88"/>
  <c r="D796" i="88"/>
  <c r="C796" i="88"/>
  <c r="E774" i="88"/>
  <c r="D774" i="88"/>
  <c r="C774" i="88"/>
  <c r="E779" i="88"/>
  <c r="D779" i="88"/>
  <c r="C779" i="88"/>
  <c r="E776" i="88"/>
  <c r="D776" i="88"/>
  <c r="C776" i="88"/>
  <c r="E777" i="88"/>
  <c r="D777" i="88"/>
  <c r="C777" i="88"/>
  <c r="E778" i="88"/>
  <c r="D778" i="88"/>
  <c r="C778" i="88"/>
  <c r="E773" i="88"/>
  <c r="D773" i="88"/>
  <c r="E767" i="88"/>
  <c r="D767" i="88"/>
  <c r="C767" i="88"/>
  <c r="E768" i="88"/>
  <c r="D768" i="88"/>
  <c r="C768" i="88"/>
  <c r="E766" i="88"/>
  <c r="D766" i="88"/>
  <c r="C766" i="88"/>
  <c r="E770" i="88"/>
  <c r="D770" i="88"/>
  <c r="C770" i="88"/>
  <c r="E769" i="88"/>
  <c r="D769" i="88"/>
  <c r="C769" i="88"/>
  <c r="E772" i="88"/>
  <c r="D772" i="88"/>
  <c r="C772" i="88"/>
  <c r="E771" i="88"/>
  <c r="D771" i="88"/>
  <c r="C771" i="88"/>
  <c r="E762" i="88"/>
  <c r="D762" i="88"/>
  <c r="C762" i="88"/>
  <c r="E754" i="88"/>
  <c r="D754" i="88"/>
  <c r="C754" i="88"/>
  <c r="E758" i="88"/>
  <c r="D758" i="88"/>
  <c r="C758" i="88"/>
  <c r="E757" i="88"/>
  <c r="D757" i="88"/>
  <c r="C757" i="88"/>
  <c r="E755" i="88"/>
  <c r="D755" i="88"/>
  <c r="C755" i="88"/>
  <c r="E761" i="88"/>
  <c r="D761" i="88"/>
  <c r="C761" i="88"/>
  <c r="E759" i="88"/>
  <c r="D759" i="88"/>
  <c r="C759" i="88"/>
  <c r="E760" i="88"/>
  <c r="D760" i="88"/>
  <c r="C760" i="88"/>
  <c r="E756" i="88"/>
  <c r="D756" i="88"/>
  <c r="C756" i="88"/>
  <c r="E753" i="88"/>
  <c r="D753" i="88"/>
  <c r="C753" i="88"/>
  <c r="E752" i="88"/>
  <c r="D752" i="88"/>
  <c r="C752" i="88"/>
  <c r="E748" i="88"/>
  <c r="D748" i="88"/>
  <c r="C748" i="88"/>
  <c r="E745" i="88"/>
  <c r="D745" i="88"/>
  <c r="C745" i="88"/>
  <c r="E747" i="88"/>
  <c r="D747" i="88"/>
  <c r="C747" i="88"/>
  <c r="E746" i="88"/>
  <c r="D746" i="88"/>
  <c r="C746" i="88"/>
  <c r="E740" i="88"/>
  <c r="D740" i="88"/>
  <c r="C740" i="88"/>
  <c r="E742" i="88"/>
  <c r="D742" i="88"/>
  <c r="C742" i="88"/>
  <c r="E743" i="88"/>
  <c r="D743" i="88"/>
  <c r="C743" i="88"/>
  <c r="E744" i="88"/>
  <c r="D744" i="88"/>
  <c r="C744" i="88"/>
  <c r="E741" i="88"/>
  <c r="D741" i="88"/>
  <c r="C741" i="88"/>
  <c r="E739" i="88"/>
  <c r="D739" i="88"/>
  <c r="C739" i="88"/>
  <c r="E738" i="88"/>
  <c r="D738" i="88"/>
  <c r="C738" i="88"/>
  <c r="E737" i="88"/>
  <c r="D737" i="88"/>
  <c r="C737" i="88"/>
  <c r="E733" i="88"/>
  <c r="D733" i="88"/>
  <c r="C733" i="88"/>
  <c r="E732" i="88"/>
  <c r="D732" i="88"/>
  <c r="C732" i="88"/>
  <c r="E731" i="88"/>
  <c r="D731" i="88"/>
  <c r="C731" i="88"/>
  <c r="E726" i="88"/>
  <c r="D726" i="88"/>
  <c r="C726" i="88"/>
  <c r="E727" i="88"/>
  <c r="D727" i="88"/>
  <c r="C727" i="88"/>
  <c r="E730" i="88"/>
  <c r="D730" i="88"/>
  <c r="C730" i="88"/>
  <c r="E728" i="88"/>
  <c r="D728" i="88"/>
  <c r="C728" i="88"/>
  <c r="E729" i="88"/>
  <c r="D729" i="88"/>
  <c r="C729" i="88"/>
  <c r="E722" i="88"/>
  <c r="D722" i="88"/>
  <c r="C722" i="88"/>
  <c r="E716" i="88"/>
  <c r="D716" i="88"/>
  <c r="C716" i="88"/>
  <c r="E715" i="88"/>
  <c r="D715" i="88"/>
  <c r="C715" i="88"/>
  <c r="E717" i="88"/>
  <c r="D717" i="88"/>
  <c r="C717" i="88"/>
  <c r="E719" i="88"/>
  <c r="D719" i="88"/>
  <c r="C719" i="88"/>
  <c r="E721" i="88"/>
  <c r="D721" i="88"/>
  <c r="C721" i="88"/>
  <c r="E720" i="88"/>
  <c r="D720" i="88"/>
  <c r="C720" i="88"/>
  <c r="E718" i="88"/>
  <c r="D718" i="88"/>
  <c r="C718" i="88"/>
  <c r="E711" i="88"/>
  <c r="D711" i="88"/>
  <c r="C711" i="88"/>
  <c r="E705" i="88"/>
  <c r="D705" i="88"/>
  <c r="C705" i="88"/>
  <c r="E703" i="88"/>
  <c r="D703" i="88"/>
  <c r="C703" i="88"/>
  <c r="E701" i="88"/>
  <c r="D701" i="88"/>
  <c r="C701" i="88"/>
  <c r="E702" i="88"/>
  <c r="D702" i="88"/>
  <c r="C702" i="88"/>
  <c r="E704" i="88"/>
  <c r="D704" i="88"/>
  <c r="C704" i="88"/>
  <c r="E708" i="88"/>
  <c r="D708" i="88"/>
  <c r="C708" i="88"/>
  <c r="E706" i="88"/>
  <c r="D706" i="88"/>
  <c r="C706" i="88"/>
  <c r="E707" i="88"/>
  <c r="D707" i="88"/>
  <c r="C707" i="88"/>
  <c r="E709" i="88"/>
  <c r="D709" i="88"/>
  <c r="C709" i="88"/>
  <c r="E710" i="88"/>
  <c r="D710" i="88"/>
  <c r="C710" i="88"/>
  <c r="E697" i="88"/>
  <c r="D697" i="88"/>
  <c r="C697" i="88"/>
  <c r="E696" i="88"/>
  <c r="D696" i="88"/>
  <c r="C696" i="88"/>
  <c r="E695" i="88"/>
  <c r="D695" i="88"/>
  <c r="C695" i="88"/>
  <c r="E694" i="88"/>
  <c r="D694" i="88"/>
  <c r="C694" i="88"/>
  <c r="E693" i="88"/>
  <c r="D693" i="88"/>
  <c r="C693" i="88"/>
  <c r="E692" i="88"/>
  <c r="D692" i="88"/>
  <c r="C692" i="88"/>
  <c r="E691" i="88"/>
  <c r="D691" i="88"/>
  <c r="C691" i="88"/>
  <c r="E690" i="88"/>
  <c r="D690" i="88"/>
  <c r="E689" i="88"/>
  <c r="D689" i="88"/>
  <c r="C689" i="88"/>
  <c r="E688" i="88"/>
  <c r="D688" i="88"/>
  <c r="C688" i="88"/>
  <c r="E687" i="88"/>
  <c r="D687" i="88"/>
  <c r="E686" i="88"/>
  <c r="D686" i="88"/>
  <c r="C686" i="88"/>
  <c r="E685" i="88"/>
  <c r="D685" i="88"/>
  <c r="C685" i="88"/>
  <c r="A682" i="88"/>
  <c r="A681" i="88"/>
  <c r="E677" i="88"/>
  <c r="D677" i="88"/>
  <c r="E676" i="88"/>
  <c r="D676" i="88"/>
  <c r="E675" i="88"/>
  <c r="D675" i="88"/>
  <c r="E671" i="88"/>
  <c r="D671" i="88"/>
  <c r="C671" i="88"/>
  <c r="E670" i="88"/>
  <c r="D670" i="88"/>
  <c r="E669" i="88"/>
  <c r="D669" i="88"/>
  <c r="E668" i="88"/>
  <c r="D668" i="88"/>
  <c r="E663" i="88"/>
  <c r="D663" i="88"/>
  <c r="E662" i="88"/>
  <c r="D662" i="88"/>
  <c r="E661" i="88"/>
  <c r="D661" i="88"/>
  <c r="E660" i="88"/>
  <c r="D660" i="88"/>
  <c r="E659" i="88"/>
  <c r="D659" i="88"/>
  <c r="E658" i="88"/>
  <c r="D658" i="88"/>
  <c r="E657" i="88"/>
  <c r="D657" i="88"/>
  <c r="E656" i="88"/>
  <c r="D656" i="88"/>
  <c r="E651" i="88"/>
  <c r="D651" i="88"/>
  <c r="E650" i="88"/>
  <c r="D650" i="88"/>
  <c r="E649" i="88"/>
  <c r="D649" i="88"/>
  <c r="E648" i="88"/>
  <c r="D648" i="88"/>
  <c r="E647" i="88"/>
  <c r="D647" i="88"/>
  <c r="E646" i="88"/>
  <c r="D646" i="88"/>
  <c r="E645" i="88"/>
  <c r="D645" i="88"/>
  <c r="E644" i="88"/>
  <c r="D644" i="88"/>
  <c r="E640" i="88"/>
  <c r="D640" i="88"/>
  <c r="C640" i="88"/>
  <c r="E639" i="88"/>
  <c r="D639" i="88"/>
  <c r="C639" i="88"/>
  <c r="E635" i="88"/>
  <c r="D635" i="88"/>
  <c r="C635" i="88"/>
  <c r="E634" i="88"/>
  <c r="D634" i="88"/>
  <c r="C634" i="88"/>
  <c r="E633" i="88"/>
  <c r="D633" i="88"/>
  <c r="C633" i="88"/>
  <c r="E632" i="88"/>
  <c r="D632" i="88"/>
  <c r="C632" i="88"/>
  <c r="E631" i="88"/>
  <c r="D631" i="88"/>
  <c r="C631" i="88"/>
  <c r="E630" i="88"/>
  <c r="D630" i="88"/>
  <c r="C630" i="88"/>
  <c r="E629" i="88"/>
  <c r="D629" i="88"/>
  <c r="C629" i="88"/>
  <c r="E628" i="88"/>
  <c r="D628" i="88"/>
  <c r="C628" i="88"/>
  <c r="E624" i="88"/>
  <c r="D624" i="88"/>
  <c r="C624" i="88"/>
  <c r="E623" i="88"/>
  <c r="D623" i="88"/>
  <c r="C623" i="88"/>
  <c r="E622" i="88"/>
  <c r="D622" i="88"/>
  <c r="C622" i="88"/>
  <c r="E618" i="88"/>
  <c r="D618" i="88"/>
  <c r="C618" i="88"/>
  <c r="E617" i="88"/>
  <c r="D617" i="88"/>
  <c r="C617" i="88"/>
  <c r="E616" i="88"/>
  <c r="D616" i="88"/>
  <c r="C616" i="88"/>
  <c r="E615" i="88"/>
  <c r="D615" i="88"/>
  <c r="C615" i="88"/>
  <c r="E614" i="88"/>
  <c r="D614" i="88"/>
  <c r="C614" i="88"/>
  <c r="E613" i="88"/>
  <c r="D613" i="88"/>
  <c r="C613" i="88"/>
  <c r="E609" i="88"/>
  <c r="D609" i="88"/>
  <c r="C609" i="88"/>
  <c r="E608" i="88"/>
  <c r="D608" i="88"/>
  <c r="C608" i="88"/>
  <c r="E607" i="88"/>
  <c r="D607" i="88"/>
  <c r="C607" i="88"/>
  <c r="E606" i="88"/>
  <c r="D606" i="88"/>
  <c r="C606" i="88"/>
  <c r="E605" i="88"/>
  <c r="D605" i="88"/>
  <c r="C605" i="88"/>
  <c r="E604" i="88"/>
  <c r="D604" i="88"/>
  <c r="C604" i="88"/>
  <c r="E603" i="88"/>
  <c r="D603" i="88"/>
  <c r="C603" i="88"/>
  <c r="E599" i="88"/>
  <c r="D599" i="88"/>
  <c r="C599" i="88"/>
  <c r="E598" i="88"/>
  <c r="D598" i="88"/>
  <c r="C598" i="88"/>
  <c r="E597" i="88"/>
  <c r="D597" i="88"/>
  <c r="C597" i="88"/>
  <c r="E596" i="88"/>
  <c r="D596" i="88"/>
  <c r="C596" i="88"/>
  <c r="E595" i="88"/>
  <c r="D595" i="88"/>
  <c r="C595" i="88"/>
  <c r="E594" i="88"/>
  <c r="D594" i="88"/>
  <c r="C594" i="88"/>
  <c r="E593" i="88"/>
  <c r="D593" i="88"/>
  <c r="C593" i="88"/>
  <c r="E592" i="88"/>
  <c r="D592" i="88"/>
  <c r="C592" i="88"/>
  <c r="E588" i="88"/>
  <c r="D588" i="88"/>
  <c r="C588" i="88"/>
  <c r="E587" i="88"/>
  <c r="D587" i="88"/>
  <c r="C587" i="88"/>
  <c r="E586" i="88"/>
  <c r="D586" i="88"/>
  <c r="C586" i="88"/>
  <c r="E585" i="88"/>
  <c r="D585" i="88"/>
  <c r="C585" i="88"/>
  <c r="E584" i="88"/>
  <c r="D584" i="88"/>
  <c r="C584" i="88"/>
  <c r="E583" i="88"/>
  <c r="D583" i="88"/>
  <c r="C583" i="88"/>
  <c r="E579" i="88"/>
  <c r="D579" i="88"/>
  <c r="C579" i="88"/>
  <c r="E578" i="88"/>
  <c r="D578" i="88"/>
  <c r="C578" i="88"/>
  <c r="E577" i="88"/>
  <c r="D577" i="88"/>
  <c r="C577" i="88"/>
  <c r="E576" i="88"/>
  <c r="D576" i="88"/>
  <c r="C576" i="88"/>
  <c r="E575" i="88"/>
  <c r="D575" i="88"/>
  <c r="C575" i="88"/>
  <c r="E574" i="88"/>
  <c r="D574" i="88"/>
  <c r="C574" i="88"/>
  <c r="E573" i="88"/>
  <c r="D573" i="88"/>
  <c r="C573" i="88"/>
  <c r="E572" i="88"/>
  <c r="D572" i="88"/>
  <c r="C572" i="88"/>
  <c r="E568" i="88"/>
  <c r="D568" i="88"/>
  <c r="C568" i="88"/>
  <c r="E567" i="88"/>
  <c r="D567" i="88"/>
  <c r="C567" i="88"/>
  <c r="E566" i="88"/>
  <c r="D566" i="88"/>
  <c r="C566" i="88"/>
  <c r="E565" i="88"/>
  <c r="D565" i="88"/>
  <c r="C565" i="88"/>
  <c r="E564" i="88"/>
  <c r="D564" i="88"/>
  <c r="C564" i="88"/>
  <c r="E563" i="88"/>
  <c r="D563" i="88"/>
  <c r="C563" i="88"/>
  <c r="E562" i="88"/>
  <c r="D562" i="88"/>
  <c r="C562" i="88"/>
  <c r="E561" i="88"/>
  <c r="D561" i="88"/>
  <c r="C561" i="88"/>
  <c r="E556" i="88"/>
  <c r="D556" i="88"/>
  <c r="C556" i="88"/>
  <c r="E555" i="88"/>
  <c r="D555" i="88"/>
  <c r="C555" i="88"/>
  <c r="E554" i="88"/>
  <c r="D554" i="88"/>
  <c r="C554" i="88"/>
  <c r="E553" i="88"/>
  <c r="D553" i="88"/>
  <c r="C553" i="88"/>
  <c r="E552" i="88"/>
  <c r="D552" i="88"/>
  <c r="C552" i="88"/>
  <c r="E551" i="88"/>
  <c r="D551" i="88"/>
  <c r="C551" i="88"/>
  <c r="E550" i="88"/>
  <c r="D550" i="88"/>
  <c r="C550" i="88"/>
  <c r="E549" i="88"/>
  <c r="D549" i="88"/>
  <c r="C549" i="88"/>
  <c r="E545" i="88"/>
  <c r="D545" i="88"/>
  <c r="C545" i="88"/>
  <c r="E544" i="88"/>
  <c r="D544" i="88"/>
  <c r="C544" i="88"/>
  <c r="E543" i="88"/>
  <c r="D543" i="88"/>
  <c r="C543" i="88"/>
  <c r="E542" i="88"/>
  <c r="D542" i="88"/>
  <c r="C542" i="88"/>
  <c r="E541" i="88"/>
  <c r="D541" i="88"/>
  <c r="C541" i="88"/>
  <c r="E540" i="88"/>
  <c r="D540" i="88"/>
  <c r="C540" i="88"/>
  <c r="E539" i="88"/>
  <c r="D539" i="88"/>
  <c r="C539" i="88"/>
  <c r="E535" i="88"/>
  <c r="D535" i="88"/>
  <c r="C535" i="88"/>
  <c r="E534" i="88"/>
  <c r="D534" i="88"/>
  <c r="C534" i="88"/>
  <c r="E533" i="88"/>
  <c r="D533" i="88"/>
  <c r="C533" i="88"/>
  <c r="E532" i="88"/>
  <c r="D532" i="88"/>
  <c r="C532" i="88"/>
  <c r="E531" i="88"/>
  <c r="D531" i="88"/>
  <c r="C531" i="88"/>
  <c r="E530" i="88"/>
  <c r="D530" i="88"/>
  <c r="C530" i="88"/>
  <c r="E529" i="88"/>
  <c r="D529" i="88"/>
  <c r="C529" i="88"/>
  <c r="E525" i="88"/>
  <c r="D525" i="88"/>
  <c r="C525" i="88"/>
  <c r="E524" i="88"/>
  <c r="D524" i="88"/>
  <c r="C524" i="88"/>
  <c r="E523" i="88"/>
  <c r="D523" i="88"/>
  <c r="C523" i="88"/>
  <c r="E522" i="88"/>
  <c r="D522" i="88"/>
  <c r="C522" i="88"/>
  <c r="E521" i="88"/>
  <c r="D521" i="88"/>
  <c r="C521" i="88"/>
  <c r="E520" i="88"/>
  <c r="D520" i="88"/>
  <c r="C520" i="88"/>
  <c r="E519" i="88"/>
  <c r="D519" i="88"/>
  <c r="C519" i="88"/>
  <c r="E515" i="88"/>
  <c r="D515" i="88"/>
  <c r="C515" i="88"/>
  <c r="E514" i="88"/>
  <c r="D514" i="88"/>
  <c r="C514" i="88"/>
  <c r="E513" i="88"/>
  <c r="D513" i="88"/>
  <c r="C513" i="88"/>
  <c r="E512" i="88"/>
  <c r="D512" i="88"/>
  <c r="C512" i="88"/>
  <c r="E511" i="88"/>
  <c r="D511" i="88"/>
  <c r="C511" i="88"/>
  <c r="E510" i="88"/>
  <c r="D510" i="88"/>
  <c r="C510" i="88"/>
  <c r="E506" i="88"/>
  <c r="D506" i="88"/>
  <c r="C506" i="88"/>
  <c r="E505" i="88"/>
  <c r="D505" i="88"/>
  <c r="C505" i="88"/>
  <c r="E504" i="88"/>
  <c r="D504" i="88"/>
  <c r="C504" i="88"/>
  <c r="E503" i="88"/>
  <c r="D503" i="88"/>
  <c r="C503" i="88"/>
  <c r="E502" i="88"/>
  <c r="D502" i="88"/>
  <c r="C502" i="88"/>
  <c r="E501" i="88"/>
  <c r="D501" i="88"/>
  <c r="C501" i="88"/>
  <c r="E500" i="88"/>
  <c r="D500" i="88"/>
  <c r="C500" i="88"/>
  <c r="E496" i="88"/>
  <c r="D496" i="88"/>
  <c r="C496" i="88"/>
  <c r="E495" i="88"/>
  <c r="D495" i="88"/>
  <c r="C495" i="88"/>
  <c r="E494" i="88"/>
  <c r="D494" i="88"/>
  <c r="C494" i="88"/>
  <c r="E493" i="88"/>
  <c r="D493" i="88"/>
  <c r="C493" i="88"/>
  <c r="E492" i="88"/>
  <c r="D492" i="88"/>
  <c r="C492" i="88"/>
  <c r="E488" i="88"/>
  <c r="D488" i="88"/>
  <c r="C488" i="88"/>
  <c r="E487" i="88"/>
  <c r="D487" i="88"/>
  <c r="C487" i="88"/>
  <c r="E486" i="88"/>
  <c r="D486" i="88"/>
  <c r="C486" i="88"/>
  <c r="E485" i="88"/>
  <c r="D485" i="88"/>
  <c r="C485" i="88"/>
  <c r="E484" i="88"/>
  <c r="D484" i="88"/>
  <c r="C484" i="88"/>
  <c r="E483" i="88"/>
  <c r="D483" i="88"/>
  <c r="C483" i="88"/>
  <c r="E479" i="88"/>
  <c r="D479" i="88"/>
  <c r="C479" i="88"/>
  <c r="E478" i="88"/>
  <c r="D478" i="88"/>
  <c r="C478" i="88"/>
  <c r="E477" i="88"/>
  <c r="D477" i="88"/>
  <c r="C477" i="88"/>
  <c r="E476" i="88"/>
  <c r="D476" i="88"/>
  <c r="C476" i="88"/>
  <c r="E475" i="88"/>
  <c r="D475" i="88"/>
  <c r="C475" i="88"/>
  <c r="E474" i="88"/>
  <c r="D474" i="88"/>
  <c r="C474" i="88"/>
  <c r="D472" i="88"/>
  <c r="E470" i="88"/>
  <c r="D470" i="88"/>
  <c r="C470" i="88"/>
  <c r="E469" i="88"/>
  <c r="D469" i="88"/>
  <c r="C469" i="88"/>
  <c r="E468" i="88"/>
  <c r="D468" i="88"/>
  <c r="C468" i="88"/>
  <c r="E467" i="88"/>
  <c r="D467" i="88"/>
  <c r="C467" i="88"/>
  <c r="E466" i="88"/>
  <c r="D466" i="88"/>
  <c r="C466" i="88"/>
  <c r="E461" i="88"/>
  <c r="D461" i="88"/>
  <c r="C461" i="88"/>
  <c r="E460" i="88"/>
  <c r="D460" i="88"/>
  <c r="C460" i="88"/>
  <c r="E459" i="88"/>
  <c r="D459" i="88"/>
  <c r="C459" i="88"/>
  <c r="E458" i="88"/>
  <c r="D458" i="88"/>
  <c r="C458" i="88"/>
  <c r="E457" i="88"/>
  <c r="D457" i="88"/>
  <c r="C457" i="88"/>
  <c r="E456" i="88"/>
  <c r="D456" i="88"/>
  <c r="C456" i="88"/>
  <c r="E455" i="88"/>
  <c r="D455" i="88"/>
  <c r="C455" i="88"/>
  <c r="E454" i="88"/>
  <c r="D454" i="88"/>
  <c r="C454" i="88"/>
  <c r="E450" i="88"/>
  <c r="D450" i="88"/>
  <c r="C450" i="88"/>
  <c r="E449" i="88"/>
  <c r="D449" i="88"/>
  <c r="C449" i="88"/>
  <c r="E448" i="88"/>
  <c r="D448" i="88"/>
  <c r="C448" i="88"/>
  <c r="E447" i="88"/>
  <c r="D447" i="88"/>
  <c r="C447" i="88"/>
  <c r="E446" i="88"/>
  <c r="D446" i="88"/>
  <c r="C446" i="88"/>
  <c r="E445" i="88"/>
  <c r="D445" i="88"/>
  <c r="C445" i="88"/>
  <c r="E444" i="88"/>
  <c r="D444" i="88"/>
  <c r="C444" i="88"/>
  <c r="E440" i="88"/>
  <c r="D440" i="88"/>
  <c r="C440" i="88"/>
  <c r="E439" i="88"/>
  <c r="D439" i="88"/>
  <c r="C439" i="88"/>
  <c r="E438" i="88"/>
  <c r="D438" i="88"/>
  <c r="C438" i="88"/>
  <c r="E437" i="88"/>
  <c r="D437" i="88"/>
  <c r="C437" i="88"/>
  <c r="E436" i="88"/>
  <c r="D436" i="88"/>
  <c r="C436" i="88"/>
  <c r="E435" i="88"/>
  <c r="D435" i="88"/>
  <c r="C435" i="88"/>
  <c r="E431" i="88"/>
  <c r="D431" i="88"/>
  <c r="C431" i="88"/>
  <c r="E430" i="88"/>
  <c r="D430" i="88"/>
  <c r="C430" i="88"/>
  <c r="E429" i="88"/>
  <c r="D429" i="88"/>
  <c r="C429" i="88"/>
  <c r="E428" i="88"/>
  <c r="D428" i="88"/>
  <c r="C428" i="88"/>
  <c r="E427" i="88"/>
  <c r="D427" i="88"/>
  <c r="C427" i="88"/>
  <c r="E426" i="88"/>
  <c r="D426" i="88"/>
  <c r="C426" i="88"/>
  <c r="E425" i="88"/>
  <c r="D425" i="88"/>
  <c r="C425" i="88"/>
  <c r="E424" i="88"/>
  <c r="D424" i="88"/>
  <c r="C424" i="88"/>
  <c r="E420" i="88"/>
  <c r="D420" i="88"/>
  <c r="C420" i="88"/>
  <c r="E419" i="88"/>
  <c r="D419" i="88"/>
  <c r="C419" i="88"/>
  <c r="E418" i="88"/>
  <c r="D418" i="88"/>
  <c r="C418" i="88"/>
  <c r="E417" i="88"/>
  <c r="D417" i="88"/>
  <c r="C417" i="88"/>
  <c r="E416" i="88"/>
  <c r="D416" i="88"/>
  <c r="C416" i="88"/>
  <c r="E412" i="88"/>
  <c r="D412" i="88"/>
  <c r="C412" i="88"/>
  <c r="E411" i="88"/>
  <c r="D411" i="88"/>
  <c r="C411" i="88"/>
  <c r="E410" i="88"/>
  <c r="D410" i="88"/>
  <c r="C410" i="88"/>
  <c r="E409" i="88"/>
  <c r="D409" i="88"/>
  <c r="C409" i="88"/>
  <c r="E408" i="88"/>
  <c r="D408" i="88"/>
  <c r="C408" i="88"/>
  <c r="E404" i="88"/>
  <c r="D404" i="88"/>
  <c r="C404" i="88"/>
  <c r="E403" i="88"/>
  <c r="D403" i="88"/>
  <c r="C403" i="88"/>
  <c r="E402" i="88"/>
  <c r="D402" i="88"/>
  <c r="C402" i="88"/>
  <c r="E401" i="88"/>
  <c r="D401" i="88"/>
  <c r="C401" i="88"/>
  <c r="E400" i="88"/>
  <c r="D400" i="88"/>
  <c r="C400" i="88"/>
  <c r="E399" i="88"/>
  <c r="D399" i="88"/>
  <c r="C399" i="88"/>
  <c r="E398" i="88"/>
  <c r="D398" i="88"/>
  <c r="C398" i="88"/>
  <c r="E394" i="88"/>
  <c r="D394" i="88"/>
  <c r="C394" i="88"/>
  <c r="E393" i="88"/>
  <c r="D393" i="88"/>
  <c r="C393" i="88"/>
  <c r="E392" i="88"/>
  <c r="D392" i="88"/>
  <c r="C392" i="88"/>
  <c r="E391" i="88"/>
  <c r="D391" i="88"/>
  <c r="C391" i="88"/>
  <c r="E390" i="88"/>
  <c r="D390" i="88"/>
  <c r="C390" i="88"/>
  <c r="E389" i="88"/>
  <c r="D389" i="88"/>
  <c r="C389" i="88"/>
  <c r="E388" i="88"/>
  <c r="D388" i="88"/>
  <c r="C388" i="88"/>
  <c r="E384" i="88"/>
  <c r="D384" i="88"/>
  <c r="C384" i="88"/>
  <c r="E383" i="88"/>
  <c r="D383" i="88"/>
  <c r="C383" i="88"/>
  <c r="E382" i="88"/>
  <c r="D382" i="88"/>
  <c r="C382" i="88"/>
  <c r="E381" i="88"/>
  <c r="D381" i="88"/>
  <c r="C381" i="88"/>
  <c r="E380" i="88"/>
  <c r="D380" i="88"/>
  <c r="C380" i="88"/>
  <c r="E379" i="88"/>
  <c r="D379" i="88"/>
  <c r="C379" i="88"/>
  <c r="E374" i="88"/>
  <c r="D374" i="88"/>
  <c r="C374" i="88"/>
  <c r="E373" i="88"/>
  <c r="D373" i="88"/>
  <c r="C373" i="88"/>
  <c r="E372" i="88"/>
  <c r="D372" i="88"/>
  <c r="C372" i="88"/>
  <c r="E371" i="88"/>
  <c r="D371" i="88"/>
  <c r="C371" i="88"/>
  <c r="E370" i="88"/>
  <c r="D370" i="88"/>
  <c r="C370" i="88"/>
  <c r="E369" i="88"/>
  <c r="D369" i="88"/>
  <c r="C369" i="88"/>
  <c r="E368" i="88"/>
  <c r="D368" i="88"/>
  <c r="C368" i="88"/>
  <c r="E367" i="88"/>
  <c r="D367" i="88"/>
  <c r="C367" i="88"/>
  <c r="E363" i="88"/>
  <c r="D363" i="88"/>
  <c r="C363" i="88"/>
  <c r="E362" i="88"/>
  <c r="D362" i="88"/>
  <c r="C362" i="88"/>
  <c r="E361" i="88"/>
  <c r="D361" i="88"/>
  <c r="C361" i="88"/>
  <c r="E360" i="88"/>
  <c r="D360" i="88"/>
  <c r="C360" i="88"/>
  <c r="E359" i="88"/>
  <c r="D359" i="88"/>
  <c r="C359" i="88"/>
  <c r="E358" i="88"/>
  <c r="D358" i="88"/>
  <c r="C358" i="88"/>
  <c r="E357" i="88"/>
  <c r="D357" i="88"/>
  <c r="C357" i="88"/>
  <c r="E356" i="88"/>
  <c r="D356" i="88"/>
  <c r="C356" i="88"/>
  <c r="E352" i="88"/>
  <c r="D352" i="88"/>
  <c r="C352" i="88"/>
  <c r="E351" i="88"/>
  <c r="D351" i="88"/>
  <c r="C351" i="88"/>
  <c r="E350" i="88"/>
  <c r="D350" i="88"/>
  <c r="C350" i="88"/>
  <c r="E349" i="88"/>
  <c r="D349" i="88"/>
  <c r="C349" i="88"/>
  <c r="E348" i="88"/>
  <c r="D348" i="88"/>
  <c r="C348" i="88"/>
  <c r="E344" i="88"/>
  <c r="D344" i="88"/>
  <c r="C344" i="88"/>
  <c r="E343" i="88"/>
  <c r="D343" i="88"/>
  <c r="C343" i="88"/>
  <c r="E342" i="88"/>
  <c r="D342" i="88"/>
  <c r="C342" i="88"/>
  <c r="E341" i="88"/>
  <c r="D341" i="88"/>
  <c r="C341" i="88"/>
  <c r="E340" i="88"/>
  <c r="D340" i="88"/>
  <c r="C340" i="88"/>
  <c r="E339" i="88"/>
  <c r="D339" i="88"/>
  <c r="C339" i="88"/>
  <c r="C336" i="88"/>
  <c r="D336" i="88" s="1"/>
  <c r="E336" i="88" s="1"/>
  <c r="E335" i="88"/>
  <c r="D335" i="88"/>
  <c r="C335" i="88"/>
  <c r="E334" i="88"/>
  <c r="D334" i="88"/>
  <c r="C334" i="88"/>
  <c r="E333" i="88"/>
  <c r="D333" i="88"/>
  <c r="C333" i="88"/>
  <c r="E332" i="88"/>
  <c r="D332" i="88"/>
  <c r="C332" i="88"/>
  <c r="E331" i="88"/>
  <c r="D331" i="88"/>
  <c r="C331" i="88"/>
  <c r="E330" i="88"/>
  <c r="D330" i="88"/>
  <c r="C330" i="88"/>
  <c r="E326" i="88"/>
  <c r="D326" i="88"/>
  <c r="C326" i="88"/>
  <c r="E325" i="88"/>
  <c r="D325" i="88"/>
  <c r="C325" i="88"/>
  <c r="E324" i="88"/>
  <c r="D324" i="88"/>
  <c r="C324" i="88"/>
  <c r="E323" i="88"/>
  <c r="D323" i="88"/>
  <c r="C323" i="88"/>
  <c r="E322" i="88"/>
  <c r="D322" i="88"/>
  <c r="C322" i="88"/>
  <c r="E321" i="88"/>
  <c r="D321" i="88"/>
  <c r="C321" i="88"/>
  <c r="E320" i="88"/>
  <c r="D320" i="88"/>
  <c r="C320" i="88"/>
  <c r="E315" i="88"/>
  <c r="D315" i="88"/>
  <c r="C315" i="88"/>
  <c r="E314" i="88"/>
  <c r="D314" i="88"/>
  <c r="C314" i="88"/>
  <c r="E313" i="88"/>
  <c r="D313" i="88"/>
  <c r="C313" i="88"/>
  <c r="E312" i="88"/>
  <c r="D312" i="88"/>
  <c r="C312" i="88"/>
  <c r="E311" i="88"/>
  <c r="D311" i="88"/>
  <c r="C311" i="88"/>
  <c r="E310" i="88"/>
  <c r="D310" i="88"/>
  <c r="C310" i="88"/>
  <c r="E306" i="88"/>
  <c r="D306" i="88"/>
  <c r="C306" i="88"/>
  <c r="E305" i="88"/>
  <c r="D305" i="88"/>
  <c r="C305" i="88"/>
  <c r="E304" i="88"/>
  <c r="D304" i="88"/>
  <c r="C304" i="88"/>
  <c r="E303" i="88"/>
  <c r="D303" i="88"/>
  <c r="C303" i="88"/>
  <c r="E302" i="88"/>
  <c r="D302" i="88"/>
  <c r="C302" i="88"/>
  <c r="E301" i="88"/>
  <c r="D301" i="88"/>
  <c r="C301" i="88"/>
  <c r="E300" i="88"/>
  <c r="D300" i="88"/>
  <c r="C300" i="88"/>
  <c r="E299" i="88"/>
  <c r="D299" i="88"/>
  <c r="C299" i="88"/>
  <c r="E295" i="88"/>
  <c r="D295" i="88"/>
  <c r="C295" i="88"/>
  <c r="E294" i="88"/>
  <c r="D294" i="88"/>
  <c r="C294" i="88"/>
  <c r="E293" i="88"/>
  <c r="D293" i="88"/>
  <c r="C293" i="88"/>
  <c r="E292" i="88"/>
  <c r="D292" i="88"/>
  <c r="C292" i="88"/>
  <c r="E291" i="88"/>
  <c r="D291" i="88"/>
  <c r="C291" i="88"/>
  <c r="E290" i="88"/>
  <c r="D290" i="88"/>
  <c r="C290" i="88"/>
  <c r="E289" i="88"/>
  <c r="D289" i="88"/>
  <c r="C289" i="88"/>
  <c r="E288" i="88"/>
  <c r="D288" i="88"/>
  <c r="C288" i="88"/>
  <c r="E267" i="88"/>
  <c r="D267" i="88"/>
  <c r="C267" i="88"/>
  <c r="E266" i="88"/>
  <c r="D266" i="88"/>
  <c r="C266" i="88"/>
  <c r="E265" i="88"/>
  <c r="D265" i="88"/>
  <c r="C265" i="88"/>
  <c r="E264" i="88"/>
  <c r="D264" i="88"/>
  <c r="C264" i="88"/>
  <c r="E263" i="88"/>
  <c r="D263" i="88"/>
  <c r="C263" i="88"/>
  <c r="E262" i="88"/>
  <c r="D262" i="88"/>
  <c r="C262" i="88"/>
  <c r="E261" i="88"/>
  <c r="D261" i="88"/>
  <c r="C261" i="88"/>
  <c r="E260" i="88"/>
  <c r="D260" i="88"/>
  <c r="C260" i="88"/>
  <c r="E256" i="88"/>
  <c r="D256" i="88"/>
  <c r="C256" i="88"/>
  <c r="E255" i="88"/>
  <c r="D255" i="88"/>
  <c r="C255" i="88"/>
  <c r="E254" i="88"/>
  <c r="D254" i="88"/>
  <c r="C254" i="88"/>
  <c r="E253" i="88"/>
  <c r="D253" i="88"/>
  <c r="C253" i="88"/>
  <c r="E252" i="88"/>
  <c r="D252" i="88"/>
  <c r="C252" i="88"/>
  <c r="E251" i="88"/>
  <c r="D251" i="88"/>
  <c r="C251" i="88"/>
  <c r="E250" i="88"/>
  <c r="D250" i="88"/>
  <c r="C250" i="88"/>
  <c r="E249" i="88"/>
  <c r="D249" i="88"/>
  <c r="C249" i="88"/>
  <c r="E245" i="88"/>
  <c r="D245" i="88"/>
  <c r="C245" i="88"/>
  <c r="E244" i="88"/>
  <c r="D244" i="88"/>
  <c r="C244" i="88"/>
  <c r="E243" i="88"/>
  <c r="D243" i="88"/>
  <c r="C243" i="88"/>
  <c r="E242" i="88"/>
  <c r="D242" i="88"/>
  <c r="C242" i="88"/>
  <c r="E241" i="88"/>
  <c r="D241" i="88"/>
  <c r="C241" i="88"/>
  <c r="E240" i="88"/>
  <c r="D240" i="88"/>
  <c r="C240" i="88"/>
  <c r="E239" i="88"/>
  <c r="D239" i="88"/>
  <c r="C239" i="88"/>
  <c r="E235" i="88"/>
  <c r="D235" i="88"/>
  <c r="C235" i="88"/>
  <c r="E234" i="88"/>
  <c r="D234" i="88"/>
  <c r="C234" i="88"/>
  <c r="E233" i="88"/>
  <c r="D233" i="88"/>
  <c r="C233" i="88"/>
  <c r="E232" i="88"/>
  <c r="D232" i="88"/>
  <c r="C232" i="88"/>
  <c r="E231" i="88"/>
  <c r="D231" i="88"/>
  <c r="C231" i="88"/>
  <c r="E230" i="88"/>
  <c r="D230" i="88"/>
  <c r="C230" i="88"/>
  <c r="E229" i="88"/>
  <c r="D229" i="88"/>
  <c r="C229" i="88"/>
  <c r="E225" i="88"/>
  <c r="D225" i="88"/>
  <c r="C225" i="88"/>
  <c r="E224" i="88"/>
  <c r="D224" i="88"/>
  <c r="C224" i="88"/>
  <c r="E223" i="88"/>
  <c r="D223" i="88"/>
  <c r="C223" i="88"/>
  <c r="E222" i="88"/>
  <c r="D222" i="88"/>
  <c r="C222" i="88"/>
  <c r="E221" i="88"/>
  <c r="D221" i="88"/>
  <c r="C221" i="88"/>
  <c r="E217" i="88"/>
  <c r="D217" i="88"/>
  <c r="C217" i="88"/>
  <c r="E216" i="88"/>
  <c r="D216" i="88"/>
  <c r="C216" i="88"/>
  <c r="E215" i="88"/>
  <c r="D215" i="88"/>
  <c r="C215" i="88"/>
  <c r="E214" i="88"/>
  <c r="D214" i="88"/>
  <c r="C214" i="88"/>
  <c r="E213" i="88"/>
  <c r="D213" i="88"/>
  <c r="C213" i="88"/>
  <c r="E209" i="88"/>
  <c r="D209" i="88"/>
  <c r="C209" i="88"/>
  <c r="E208" i="88"/>
  <c r="D208" i="88"/>
  <c r="C208" i="88"/>
  <c r="E207" i="88"/>
  <c r="D207" i="88"/>
  <c r="C207" i="88"/>
  <c r="E206" i="88"/>
  <c r="D206" i="88"/>
  <c r="C206" i="88"/>
  <c r="E202" i="88"/>
  <c r="D202" i="88"/>
  <c r="C202" i="88"/>
  <c r="E201" i="88"/>
  <c r="D201" i="88"/>
  <c r="C201" i="88"/>
  <c r="E200" i="88"/>
  <c r="D200" i="88"/>
  <c r="C200" i="88"/>
  <c r="E199" i="88"/>
  <c r="D199" i="88"/>
  <c r="C199" i="88"/>
  <c r="E198" i="88"/>
  <c r="D198" i="88"/>
  <c r="C198" i="88"/>
  <c r="E197" i="88"/>
  <c r="D197" i="88"/>
  <c r="C197" i="88"/>
  <c r="E196" i="88"/>
  <c r="D196" i="88"/>
  <c r="C196" i="88"/>
  <c r="E195" i="88"/>
  <c r="D195" i="88"/>
  <c r="C195" i="88"/>
  <c r="E192" i="88"/>
  <c r="D192" i="88"/>
  <c r="C192" i="88"/>
  <c r="E191" i="88"/>
  <c r="D191" i="88"/>
  <c r="C191" i="88"/>
  <c r="E190" i="88"/>
  <c r="D190" i="88"/>
  <c r="C190" i="88"/>
  <c r="E189" i="88"/>
  <c r="D189" i="88"/>
  <c r="C189" i="88"/>
  <c r="E188" i="88"/>
  <c r="D188" i="88"/>
  <c r="C188" i="88"/>
  <c r="E187" i="88"/>
  <c r="D187" i="88"/>
  <c r="C187" i="88"/>
  <c r="E186" i="88"/>
  <c r="D186" i="88"/>
  <c r="C186" i="88"/>
  <c r="E185" i="88"/>
  <c r="D185" i="88"/>
  <c r="C185" i="88"/>
  <c r="E181" i="88"/>
  <c r="D181" i="88"/>
  <c r="C181" i="88"/>
  <c r="E180" i="88"/>
  <c r="D180" i="88"/>
  <c r="C180" i="88"/>
  <c r="E179" i="88"/>
  <c r="D179" i="88"/>
  <c r="C179" i="88"/>
  <c r="E178" i="88"/>
  <c r="D178" i="88"/>
  <c r="C178" i="88"/>
  <c r="E177" i="88"/>
  <c r="D177" i="88"/>
  <c r="C177" i="88"/>
  <c r="E173" i="88"/>
  <c r="D173" i="88"/>
  <c r="C173" i="88"/>
  <c r="E172" i="88"/>
  <c r="D172" i="88"/>
  <c r="C172" i="88"/>
  <c r="E171" i="88"/>
  <c r="D171" i="88"/>
  <c r="C171" i="88"/>
  <c r="E170" i="88"/>
  <c r="D170" i="88"/>
  <c r="C170" i="88"/>
  <c r="E169" i="88"/>
  <c r="D169" i="88"/>
  <c r="C169" i="88"/>
  <c r="E168" i="88"/>
  <c r="D168" i="88"/>
  <c r="C168" i="88"/>
  <c r="E167" i="88"/>
  <c r="D167" i="88"/>
  <c r="C167" i="88"/>
  <c r="E163" i="88"/>
  <c r="D163" i="88"/>
  <c r="C163" i="88"/>
  <c r="E153" i="88"/>
  <c r="D153" i="88"/>
  <c r="C153" i="88"/>
  <c r="E152" i="88"/>
  <c r="D152" i="88"/>
  <c r="C152" i="88"/>
  <c r="E151" i="88"/>
  <c r="D151" i="88"/>
  <c r="C151" i="88"/>
  <c r="E150" i="88"/>
  <c r="D150" i="88"/>
  <c r="C150" i="88"/>
  <c r="E149" i="88"/>
  <c r="D149" i="88"/>
  <c r="C149" i="88"/>
  <c r="E148" i="88"/>
  <c r="D148" i="88"/>
  <c r="C148" i="88"/>
  <c r="E144" i="88"/>
  <c r="D144" i="88"/>
  <c r="C144" i="88"/>
  <c r="E143" i="88"/>
  <c r="D143" i="88"/>
  <c r="C143" i="88"/>
  <c r="E142" i="88"/>
  <c r="D142" i="88"/>
  <c r="C142" i="88"/>
  <c r="E141" i="88"/>
  <c r="D141" i="88"/>
  <c r="C141" i="88"/>
  <c r="E140" i="88"/>
  <c r="D140" i="88"/>
  <c r="C140" i="88"/>
  <c r="E139" i="88"/>
  <c r="D139" i="88"/>
  <c r="C139" i="88"/>
  <c r="E135" i="88"/>
  <c r="D135" i="88"/>
  <c r="C135" i="88"/>
  <c r="E134" i="88"/>
  <c r="D134" i="88"/>
  <c r="C134" i="88"/>
  <c r="E133" i="88"/>
  <c r="D133" i="88"/>
  <c r="C133" i="88"/>
  <c r="E132" i="88"/>
  <c r="D132" i="88"/>
  <c r="C132" i="88"/>
  <c r="E131" i="88"/>
  <c r="D131" i="88"/>
  <c r="C131" i="88"/>
  <c r="E130" i="88"/>
  <c r="D130" i="88"/>
  <c r="C130" i="88"/>
  <c r="D126" i="88"/>
  <c r="E126" i="88" s="1"/>
  <c r="C126" i="88"/>
  <c r="D125" i="88"/>
  <c r="E125" i="88" s="1"/>
  <c r="C125" i="88"/>
  <c r="D124" i="88"/>
  <c r="E124" i="88" s="1"/>
  <c r="C124" i="88"/>
  <c r="D123" i="88"/>
  <c r="E123" i="88" s="1"/>
  <c r="C123" i="88"/>
  <c r="D122" i="88"/>
  <c r="E122" i="88" s="1"/>
  <c r="C122" i="88"/>
  <c r="D121" i="88"/>
  <c r="E121" i="88" s="1"/>
  <c r="C121" i="88"/>
  <c r="E120" i="88"/>
  <c r="D120" i="88"/>
  <c r="C120" i="88"/>
  <c r="E116" i="88"/>
  <c r="D116" i="88"/>
  <c r="C116" i="88"/>
  <c r="E115" i="88"/>
  <c r="D115" i="88"/>
  <c r="C115" i="88"/>
  <c r="E114" i="88"/>
  <c r="D114" i="88"/>
  <c r="C114" i="88"/>
  <c r="E113" i="88"/>
  <c r="D113" i="88"/>
  <c r="C113" i="88"/>
  <c r="E112" i="88"/>
  <c r="D112" i="88"/>
  <c r="C112" i="88"/>
  <c r="E111" i="88"/>
  <c r="D111" i="88"/>
  <c r="C111" i="88"/>
  <c r="E110" i="88"/>
  <c r="D110" i="88"/>
  <c r="C110" i="88"/>
  <c r="E106" i="88"/>
  <c r="D106" i="88"/>
  <c r="C106" i="88"/>
  <c r="E105" i="88"/>
  <c r="D105" i="88"/>
  <c r="C105" i="88"/>
  <c r="E104" i="88"/>
  <c r="D104" i="88"/>
  <c r="C104" i="88"/>
  <c r="E103" i="88"/>
  <c r="D103" i="88"/>
  <c r="C103" i="88"/>
  <c r="E102" i="88"/>
  <c r="D102" i="88"/>
  <c r="C102" i="88"/>
  <c r="E101" i="88"/>
  <c r="D101" i="88"/>
  <c r="C101" i="88"/>
  <c r="E100" i="88"/>
  <c r="D100" i="88"/>
  <c r="C100" i="88"/>
  <c r="E96" i="88"/>
  <c r="D96" i="88"/>
  <c r="C96" i="88"/>
  <c r="E95" i="88"/>
  <c r="D95" i="88"/>
  <c r="C95" i="88"/>
  <c r="E94" i="88"/>
  <c r="D94" i="88"/>
  <c r="C94" i="88"/>
  <c r="E93" i="88"/>
  <c r="D93" i="88"/>
  <c r="C93" i="88"/>
  <c r="E92" i="88"/>
  <c r="D92" i="88"/>
  <c r="C92" i="88"/>
  <c r="E91" i="88"/>
  <c r="D91" i="88"/>
  <c r="C91" i="88"/>
  <c r="E90" i="88"/>
  <c r="D90" i="88"/>
  <c r="C90" i="88"/>
  <c r="E86" i="88"/>
  <c r="D86" i="88"/>
  <c r="C86" i="88"/>
  <c r="E85" i="88"/>
  <c r="D85" i="88"/>
  <c r="C85" i="88"/>
  <c r="E84" i="88"/>
  <c r="D84" i="88"/>
  <c r="C84" i="88"/>
  <c r="E83" i="88"/>
  <c r="D83" i="88"/>
  <c r="C83" i="88"/>
  <c r="E82" i="88"/>
  <c r="D82" i="88"/>
  <c r="C82" i="88"/>
  <c r="E81" i="88"/>
  <c r="D81" i="88"/>
  <c r="C81" i="88"/>
  <c r="E77" i="88"/>
  <c r="D77" i="88"/>
  <c r="C77" i="88"/>
  <c r="E76" i="88"/>
  <c r="D76" i="88"/>
  <c r="C76" i="88"/>
  <c r="E75" i="88"/>
  <c r="D75" i="88"/>
  <c r="C75" i="88"/>
  <c r="E74" i="88"/>
  <c r="D74" i="88"/>
  <c r="C74" i="88"/>
  <c r="E73" i="88"/>
  <c r="D73" i="88"/>
  <c r="C73" i="88"/>
  <c r="E72" i="88"/>
  <c r="D72" i="88"/>
  <c r="C72" i="88"/>
  <c r="E68" i="88"/>
  <c r="D68" i="88"/>
  <c r="C68" i="88"/>
  <c r="E67" i="88"/>
  <c r="D67" i="88"/>
  <c r="C67" i="88"/>
  <c r="E66" i="88"/>
  <c r="D66" i="88"/>
  <c r="C66" i="88"/>
  <c r="E65" i="88"/>
  <c r="D65" i="88"/>
  <c r="C65" i="88"/>
  <c r="E64" i="88"/>
  <c r="D64" i="88"/>
  <c r="C64" i="88"/>
  <c r="E63" i="88"/>
  <c r="D63" i="88"/>
  <c r="C63" i="88"/>
  <c r="E62" i="88"/>
  <c r="D62" i="88"/>
  <c r="C62" i="88"/>
  <c r="E61" i="88"/>
  <c r="D61" i="88"/>
  <c r="C61" i="88"/>
  <c r="E57" i="88"/>
  <c r="D57" i="88"/>
  <c r="C57" i="88"/>
  <c r="E56" i="88"/>
  <c r="D56" i="88"/>
  <c r="C56" i="88"/>
  <c r="E55" i="88"/>
  <c r="D55" i="88"/>
  <c r="C55" i="88"/>
  <c r="E54" i="88"/>
  <c r="D54" i="88"/>
  <c r="C54" i="88"/>
  <c r="E53" i="88"/>
  <c r="D53" i="88"/>
  <c r="C53" i="88"/>
  <c r="E52" i="88"/>
  <c r="D52" i="88"/>
  <c r="C52" i="88"/>
  <c r="E51" i="88"/>
  <c r="D51" i="88"/>
  <c r="C51" i="88"/>
  <c r="E50" i="88"/>
  <c r="D50" i="88"/>
  <c r="C50" i="88"/>
  <c r="C49" i="88"/>
  <c r="E46" i="88"/>
  <c r="D46" i="88"/>
  <c r="C46" i="88"/>
  <c r="E45" i="88"/>
  <c r="D45" i="88"/>
  <c r="C45" i="88"/>
  <c r="E44" i="88"/>
  <c r="D44" i="88"/>
  <c r="C44" i="88"/>
  <c r="E43" i="88"/>
  <c r="D43" i="88"/>
  <c r="C43" i="88"/>
  <c r="E42" i="88"/>
  <c r="D42" i="88"/>
  <c r="C42" i="88"/>
  <c r="E41" i="88"/>
  <c r="D41" i="88"/>
  <c r="C41" i="88"/>
  <c r="E40" i="88"/>
  <c r="D40" i="88"/>
  <c r="C40" i="88"/>
  <c r="E39" i="88"/>
  <c r="D39" i="88"/>
  <c r="C39" i="88"/>
  <c r="E35" i="88"/>
  <c r="D35" i="88"/>
  <c r="C35" i="88"/>
  <c r="E34" i="88"/>
  <c r="D34" i="88"/>
  <c r="C34" i="88"/>
  <c r="E33" i="88"/>
  <c r="D33" i="88"/>
  <c r="C33" i="88"/>
  <c r="E32" i="88"/>
  <c r="D32" i="88"/>
  <c r="C32" i="88"/>
  <c r="E31" i="88"/>
  <c r="D31" i="88"/>
  <c r="C31" i="88"/>
  <c r="E30" i="88"/>
  <c r="D30" i="88"/>
  <c r="C30" i="88"/>
  <c r="E29" i="88"/>
  <c r="D29" i="88"/>
  <c r="C29" i="88"/>
  <c r="E28" i="88"/>
  <c r="D28" i="88"/>
  <c r="C28" i="88"/>
  <c r="C25" i="88"/>
  <c r="D25" i="88" s="1"/>
  <c r="E25" i="88" s="1"/>
  <c r="E24" i="88"/>
  <c r="D24" i="88"/>
  <c r="C24" i="88"/>
  <c r="E23" i="88"/>
  <c r="D23" i="88"/>
  <c r="C23" i="88"/>
  <c r="E22" i="88"/>
  <c r="D22" i="88"/>
  <c r="C22" i="88"/>
  <c r="E21" i="88"/>
  <c r="D21" i="88"/>
  <c r="C21" i="88"/>
  <c r="E13" i="88"/>
  <c r="D13" i="88"/>
  <c r="C13" i="88"/>
  <c r="E12" i="88"/>
  <c r="D12" i="88"/>
  <c r="C12" i="88"/>
  <c r="E11" i="88"/>
  <c r="D11" i="88"/>
  <c r="C11" i="88"/>
  <c r="E10" i="88"/>
  <c r="D10" i="88"/>
  <c r="C10" i="88"/>
  <c r="E9" i="88"/>
  <c r="D9" i="88"/>
  <c r="C9" i="88"/>
  <c r="E8" i="88"/>
  <c r="D8" i="88"/>
  <c r="C8" i="88"/>
  <c r="E7" i="88"/>
  <c r="D7" i="88"/>
  <c r="C7" i="88"/>
  <c r="E6" i="88"/>
  <c r="D6" i="88"/>
  <c r="C6" i="88"/>
  <c r="B1" i="88"/>
  <c r="D16" i="65" l="1"/>
  <c r="E16" i="65"/>
  <c r="D14" i="65"/>
  <c r="C547" i="88"/>
  <c r="D406" i="88"/>
  <c r="C414" i="88"/>
  <c r="C559" i="88"/>
  <c r="C472" i="88"/>
  <c r="D590" i="88"/>
  <c r="D337" i="88"/>
  <c r="D490" i="88"/>
  <c r="D547" i="88"/>
  <c r="D626" i="88"/>
  <c r="D354" i="88"/>
  <c r="D433" i="88"/>
  <c r="D508" i="88"/>
  <c r="D642" i="88"/>
  <c r="D377" i="88"/>
  <c r="D517" i="88"/>
  <c r="D570" i="88"/>
  <c r="D673" i="88"/>
  <c r="D204" i="88"/>
  <c r="C406" i="88"/>
  <c r="C464" i="88"/>
  <c r="C508" i="88"/>
  <c r="C611" i="88"/>
  <c r="C70" i="88"/>
  <c r="D98" i="88"/>
  <c r="C396" i="88"/>
  <c r="C433" i="88"/>
  <c r="C642" i="88"/>
  <c r="C37" i="88"/>
  <c r="D37" i="88"/>
  <c r="C328" i="88"/>
  <c r="C204" i="88"/>
  <c r="D328" i="88"/>
  <c r="C377" i="88"/>
  <c r="C452" i="88"/>
  <c r="C527" i="88"/>
  <c r="C570" i="88"/>
  <c r="C297" i="88"/>
  <c r="D128" i="88"/>
  <c r="D183" i="88"/>
  <c r="D48" i="88"/>
  <c r="D118" i="88"/>
  <c r="D219" i="88"/>
  <c r="D297" i="88"/>
  <c r="D365" i="88"/>
  <c r="D396" i="88"/>
  <c r="D414" i="88"/>
  <c r="D527" i="88"/>
  <c r="D611" i="88"/>
  <c r="D654" i="88"/>
  <c r="C98" i="88"/>
  <c r="C146" i="88"/>
  <c r="C183" i="88"/>
  <c r="C490" i="88"/>
  <c r="C517" i="88"/>
  <c r="C590" i="88"/>
  <c r="C626" i="88"/>
  <c r="C654" i="88"/>
  <c r="C247" i="88"/>
  <c r="C354" i="88"/>
  <c r="C581" i="88"/>
  <c r="C673" i="88"/>
  <c r="D452" i="88"/>
  <c r="D537" i="88"/>
  <c r="D559" i="88"/>
  <c r="E35" i="65"/>
  <c r="E34" i="65"/>
  <c r="E39" i="65"/>
  <c r="D895" i="88"/>
  <c r="D683" i="88"/>
  <c r="C637" i="88"/>
  <c r="D637" i="88"/>
  <c r="D620" i="88"/>
  <c r="C620" i="88"/>
  <c r="D601" i="88"/>
  <c r="C601" i="88"/>
  <c r="D581" i="88"/>
  <c r="E18" i="65"/>
  <c r="E33" i="65"/>
  <c r="C537" i="88"/>
  <c r="D19" i="65"/>
  <c r="D34" i="65"/>
  <c r="D20" i="65"/>
  <c r="D35" i="65"/>
  <c r="D21" i="65"/>
  <c r="D36" i="65"/>
  <c r="D38" i="65"/>
  <c r="D23" i="65"/>
  <c r="D39" i="65"/>
  <c r="D24" i="65"/>
  <c r="D40" i="65"/>
  <c r="D25" i="65"/>
  <c r="E38" i="65"/>
  <c r="E22" i="65"/>
  <c r="D498" i="88"/>
  <c r="C498" i="88"/>
  <c r="D481" i="88"/>
  <c r="C481" i="88"/>
  <c r="D464" i="88"/>
  <c r="D442" i="88"/>
  <c r="D422" i="88"/>
  <c r="C422" i="88"/>
  <c r="F35" i="65"/>
  <c r="F20" i="65"/>
  <c r="F39" i="65"/>
  <c r="F24" i="65"/>
  <c r="F40" i="65"/>
  <c r="F25" i="65"/>
  <c r="F18" i="65"/>
  <c r="F19" i="65"/>
  <c r="F21" i="65"/>
  <c r="F22" i="65"/>
  <c r="F38" i="65"/>
  <c r="D33" i="65"/>
  <c r="D18" i="65"/>
  <c r="D37" i="65"/>
  <c r="D22" i="65"/>
  <c r="E21" i="65"/>
  <c r="E25" i="65"/>
  <c r="D386" i="88"/>
  <c r="C386" i="88"/>
  <c r="C365" i="88"/>
  <c r="D346" i="88"/>
  <c r="C346" i="88"/>
  <c r="C337" i="88"/>
  <c r="G20" i="65"/>
  <c r="G18" i="65"/>
  <c r="G24" i="65"/>
  <c r="G22" i="65"/>
  <c r="G19" i="65"/>
  <c r="G21" i="65"/>
  <c r="G23" i="65"/>
  <c r="G25" i="65"/>
  <c r="E683" i="88"/>
  <c r="E782" i="88"/>
  <c r="E826" i="88"/>
  <c r="E895" i="88"/>
  <c r="E920" i="88"/>
  <c r="E945" i="88"/>
  <c r="C128" i="88"/>
  <c r="C165" i="88"/>
  <c r="C258" i="88"/>
  <c r="D79" i="88"/>
  <c r="C108" i="88"/>
  <c r="C137" i="88"/>
  <c r="D165" i="88"/>
  <c r="C211" i="88"/>
  <c r="C237" i="88"/>
  <c r="C308" i="88"/>
  <c r="E849" i="88"/>
  <c r="E958" i="88"/>
  <c r="C19" i="88"/>
  <c r="D26" i="88"/>
  <c r="C48" i="88"/>
  <c r="D59" i="88"/>
  <c r="C88" i="88"/>
  <c r="C118" i="88"/>
  <c r="D137" i="88"/>
  <c r="C175" i="88"/>
  <c r="C219" i="88"/>
  <c r="D237" i="88"/>
  <c r="C286" i="88"/>
  <c r="E713" i="88"/>
  <c r="D666" i="88"/>
  <c r="D699" i="88"/>
  <c r="D794" i="88"/>
  <c r="E724" i="88"/>
  <c r="E867" i="88"/>
  <c r="C193" i="88"/>
  <c r="C227" i="88"/>
  <c r="E764" i="88"/>
  <c r="E880" i="88"/>
  <c r="D19" i="88"/>
  <c r="D175" i="88"/>
  <c r="D211" i="88"/>
  <c r="D247" i="88"/>
  <c r="D286" i="88"/>
  <c r="D308" i="88"/>
  <c r="D193" i="88"/>
  <c r="D258" i="88"/>
  <c r="E735" i="88"/>
</calcChain>
</file>

<file path=xl/sharedStrings.xml><?xml version="1.0" encoding="utf-8"?>
<sst xmlns="http://schemas.openxmlformats.org/spreadsheetml/2006/main" count="3633" uniqueCount="498">
  <si>
    <t>Event</t>
  </si>
  <si>
    <t>No</t>
  </si>
  <si>
    <t>60m</t>
  </si>
  <si>
    <t>M</t>
  </si>
  <si>
    <t>F</t>
  </si>
  <si>
    <t>200m</t>
  </si>
  <si>
    <t>400m</t>
  </si>
  <si>
    <t>800m</t>
  </si>
  <si>
    <t>1500m</t>
  </si>
  <si>
    <t>Name</t>
  </si>
  <si>
    <t>Club</t>
  </si>
  <si>
    <t>Cat</t>
  </si>
  <si>
    <t>M/F</t>
  </si>
  <si>
    <t>LD</t>
  </si>
  <si>
    <t>u</t>
  </si>
  <si>
    <t>T37</t>
  </si>
  <si>
    <t>T35</t>
  </si>
  <si>
    <t>40m</t>
  </si>
  <si>
    <t>PD</t>
  </si>
  <si>
    <t>WC</t>
  </si>
  <si>
    <t>Track result</t>
  </si>
  <si>
    <t>Time:</t>
  </si>
  <si>
    <t>Event No</t>
  </si>
  <si>
    <t>T01</t>
  </si>
  <si>
    <t>Lane</t>
  </si>
  <si>
    <t>Place</t>
  </si>
  <si>
    <t>Class</t>
  </si>
  <si>
    <t>Time</t>
  </si>
  <si>
    <t>Results</t>
  </si>
  <si>
    <t>Pos</t>
  </si>
  <si>
    <t>number</t>
  </si>
  <si>
    <t>Result</t>
  </si>
  <si>
    <t>T02</t>
  </si>
  <si>
    <t>100wallk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</si>
  <si>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</si>
  <si>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</si>
  <si>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</si>
  <si>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</si>
  <si>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</si>
  <si>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</si>
  <si>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</si>
  <si>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</si>
  <si>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</si>
  <si>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</si>
  <si>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</si>
  <si>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time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</si>
  <si>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</si>
  <si>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</si>
  <si>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</si>
  <si>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</si>
  <si>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</si>
  <si>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</si>
  <si>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</si>
  <si>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</si>
  <si>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</si>
  <si>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</si>
  <si>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</si>
  <si>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</si>
  <si>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</si>
  <si>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</si>
  <si>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</si>
  <si>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</si>
  <si>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</si>
  <si>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</si>
  <si>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</si>
  <si>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</si>
  <si>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</si>
  <si>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T36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</si>
  <si>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</si>
  <si>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</si>
  <si>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</si>
  <si>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</si>
  <si>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</si>
  <si>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</si>
  <si>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</si>
  <si>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</si>
  <si>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</si>
  <si>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</si>
  <si>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</si>
  <si>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</si>
  <si>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</si>
  <si>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</si>
  <si>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</si>
  <si>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</si>
  <si>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</si>
  <si>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</si>
  <si>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</si>
  <si>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</si>
  <si>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</si>
  <si>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</si>
  <si>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</si>
  <si>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</si>
  <si>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</si>
  <si>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</si>
  <si>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</si>
  <si>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</si>
  <si>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</si>
  <si>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</si>
  <si>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</si>
  <si>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</si>
  <si>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</si>
  <si>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</si>
  <si>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</si>
  <si>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</si>
  <si>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</si>
  <si>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</si>
  <si>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Field Results</t>
  </si>
  <si>
    <t>F01</t>
  </si>
  <si>
    <t>distance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</si>
  <si>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</si>
  <si>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</si>
  <si>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</si>
  <si>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</si>
  <si>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</si>
  <si>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</si>
  <si>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</si>
  <si>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</si>
  <si>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</si>
  <si>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</si>
  <si>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</si>
  <si>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</si>
  <si>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</si>
  <si>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</si>
  <si>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</si>
  <si>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</si>
  <si>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</si>
  <si>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</si>
  <si>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</si>
  <si>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</si>
  <si>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</si>
  <si>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</si>
  <si>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</si>
  <si>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</si>
  <si>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</si>
  <si>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Number</t>
  </si>
  <si>
    <t>TrackTimetable</t>
  </si>
  <si>
    <t>Field Timetable</t>
  </si>
  <si>
    <t>Track Programme</t>
  </si>
  <si>
    <t>Male/Female</t>
  </si>
  <si>
    <t>100m Wheelchair</t>
  </si>
  <si>
    <t>DISTANCE SCORE CARD</t>
  </si>
  <si>
    <t>Event No:</t>
  </si>
  <si>
    <t>Event:</t>
  </si>
  <si>
    <t>Record(s)</t>
  </si>
  <si>
    <t>Competition Order</t>
  </si>
  <si>
    <t>Competitor's Number</t>
  </si>
  <si>
    <t>Classn</t>
  </si>
  <si>
    <t>1st Trial</t>
  </si>
  <si>
    <t>2nd Trial</t>
  </si>
  <si>
    <t>3rd Trial</t>
  </si>
  <si>
    <t>Best of 3 trials</t>
  </si>
  <si>
    <t>Position after 3 trials</t>
  </si>
  <si>
    <t>4th Trial</t>
  </si>
  <si>
    <t>5th Trial</t>
  </si>
  <si>
    <t>6th Trial</t>
  </si>
  <si>
    <t>Best of all trials</t>
  </si>
  <si>
    <t>Final Position</t>
  </si>
  <si>
    <t>Metres</t>
  </si>
  <si>
    <t>RESULT</t>
  </si>
  <si>
    <t>Judges</t>
  </si>
  <si>
    <t>Points</t>
  </si>
  <si>
    <t>1st</t>
  </si>
  <si>
    <t>9th</t>
  </si>
  <si>
    <t>2nd</t>
  </si>
  <si>
    <t>10th</t>
  </si>
  <si>
    <t>3rd</t>
  </si>
  <si>
    <t>11th</t>
  </si>
  <si>
    <t>4th</t>
  </si>
  <si>
    <t>12th</t>
  </si>
  <si>
    <t>5th</t>
  </si>
  <si>
    <t>13th</t>
  </si>
  <si>
    <t>6th</t>
  </si>
  <si>
    <t>14th</t>
  </si>
  <si>
    <t>7th</t>
  </si>
  <si>
    <t>15th</t>
  </si>
  <si>
    <t>Referee</t>
  </si>
  <si>
    <t>8th</t>
  </si>
  <si>
    <t>16th</t>
  </si>
  <si>
    <t xml:space="preserve">Event </t>
  </si>
  <si>
    <t>Event no.</t>
  </si>
  <si>
    <t>WC A/B</t>
  </si>
  <si>
    <t>Fife</t>
  </si>
  <si>
    <t>VI</t>
  </si>
  <si>
    <t>Highland</t>
  </si>
  <si>
    <t>Perth</t>
  </si>
  <si>
    <t>Connor Cruickshank</t>
  </si>
  <si>
    <t>Dumfries &amp; Galloway</t>
  </si>
  <si>
    <t>Andrew Doyle</t>
  </si>
  <si>
    <t>Lee Lower</t>
  </si>
  <si>
    <t>Sean Frame</t>
  </si>
  <si>
    <t>Adam Richards</t>
  </si>
  <si>
    <t>Craig McIntyre</t>
  </si>
  <si>
    <t>Dylan Fotheringham</t>
  </si>
  <si>
    <t>Irvin Wilson</t>
  </si>
  <si>
    <t>Scott Birrell</t>
  </si>
  <si>
    <t>Suroop Sually</t>
  </si>
  <si>
    <t>Craig Donaldson</t>
  </si>
  <si>
    <t>Daniel Henderson</t>
  </si>
  <si>
    <t>Kevin Mustard</t>
  </si>
  <si>
    <t>Mark Glover</t>
  </si>
  <si>
    <t>Neil McEwan</t>
  </si>
  <si>
    <t>Robert McMahon</t>
  </si>
  <si>
    <t>Tommy Sinclair</t>
  </si>
  <si>
    <t>Adam Faulds</t>
  </si>
  <si>
    <t>Allan Robertson</t>
  </si>
  <si>
    <t>Graham Law</t>
  </si>
  <si>
    <t>Liam Downie</t>
  </si>
  <si>
    <t>Stephen Burns</t>
  </si>
  <si>
    <t>Owen Miller</t>
  </si>
  <si>
    <t>Craig Bernard</t>
  </si>
  <si>
    <t>Craig Hunter</t>
  </si>
  <si>
    <t>Maurice Paterson</t>
  </si>
  <si>
    <t>Michael Wilkie</t>
  </si>
  <si>
    <t>Rickie Ballingall</t>
  </si>
  <si>
    <t>Ryan Paterson</t>
  </si>
  <si>
    <t>Wayne Halliday</t>
  </si>
  <si>
    <t>Wyane Moreland</t>
  </si>
  <si>
    <t>Sam Fernando</t>
  </si>
  <si>
    <t>Craig Telford</t>
  </si>
  <si>
    <t>Fraser Wilson</t>
  </si>
  <si>
    <t>Alan McManus</t>
  </si>
  <si>
    <t>David Mair</t>
  </si>
  <si>
    <t>Glen Miller</t>
  </si>
  <si>
    <t>James Cunningham</t>
  </si>
  <si>
    <t>John Millar</t>
  </si>
  <si>
    <t>Sandy Allan</t>
  </si>
  <si>
    <t>Stephen Russell</t>
  </si>
  <si>
    <t>Billy Scobie</t>
  </si>
  <si>
    <t>Christopher Cook</t>
  </si>
  <si>
    <t>Craig Stephen</t>
  </si>
  <si>
    <t>Eric Boyle</t>
  </si>
  <si>
    <t>James Murphy</t>
  </si>
  <si>
    <t>Leroy Brown</t>
  </si>
  <si>
    <t>Matthew Gun</t>
  </si>
  <si>
    <t>Ramsay Karmid</t>
  </si>
  <si>
    <t>Billy Masterton</t>
  </si>
  <si>
    <t>David Nicol</t>
  </si>
  <si>
    <t>David Renie</t>
  </si>
  <si>
    <t>Gavin Smith</t>
  </si>
  <si>
    <t>Ian Hutcheson</t>
  </si>
  <si>
    <t>John Lockhart</t>
  </si>
  <si>
    <t>Kenneth Richards</t>
  </si>
  <si>
    <t>Kevin Rowe</t>
  </si>
  <si>
    <t>Kyle Baxter</t>
  </si>
  <si>
    <t>Matthew Robertson</t>
  </si>
  <si>
    <t>Phillip Callander</t>
  </si>
  <si>
    <t>Ricky McGuire</t>
  </si>
  <si>
    <t>Scott Peddie</t>
  </si>
  <si>
    <t>Steven Arthur</t>
  </si>
  <si>
    <t>Steven Thackray</t>
  </si>
  <si>
    <t>Stuart Orlovski</t>
  </si>
  <si>
    <t>Tom Webster</t>
  </si>
  <si>
    <t>Tristan Rankine</t>
  </si>
  <si>
    <t>Wayne Sammut</t>
  </si>
  <si>
    <t>Jordan Clark</t>
  </si>
  <si>
    <t>Jennifer Paton</t>
  </si>
  <si>
    <t>Kirsty Fraser</t>
  </si>
  <si>
    <t>Taylor McDowall</t>
  </si>
  <si>
    <t>Christine Burns</t>
  </si>
  <si>
    <t>Michelle Wallace</t>
  </si>
  <si>
    <t>Roberta Buchan</t>
  </si>
  <si>
    <t>Susan Barrett</t>
  </si>
  <si>
    <t>Vicky Walker</t>
  </si>
  <si>
    <t>Atlanta Crawford</t>
  </si>
  <si>
    <t>Dionne Mackie</t>
  </si>
  <si>
    <t>Kearney Horne</t>
  </si>
  <si>
    <t>Marie Wilson</t>
  </si>
  <si>
    <t>Pauline Bryson</t>
  </si>
  <si>
    <t>Andrea Spry</t>
  </si>
  <si>
    <t>Dawn Rogerson</t>
  </si>
  <si>
    <t>Julie Allan</t>
  </si>
  <si>
    <t>Michelle Somerville</t>
  </si>
  <si>
    <t>Nicola Bell</t>
  </si>
  <si>
    <t>Nicola Eccles</t>
  </si>
  <si>
    <t>Shona Murrie</t>
  </si>
  <si>
    <t>Tanis Murphy</t>
  </si>
  <si>
    <t>Tonia Coe</t>
  </si>
  <si>
    <t>Colleen Turner</t>
  </si>
  <si>
    <t>Stacey Hynd</t>
  </si>
  <si>
    <t>Melissa Stevenson</t>
  </si>
  <si>
    <t>Michelle Bates</t>
  </si>
  <si>
    <t>Carrie Ann Smith</t>
  </si>
  <si>
    <t>Elaine Wallace</t>
  </si>
  <si>
    <t>Erin Johnson</t>
  </si>
  <si>
    <t>Hannah Moffat</t>
  </si>
  <si>
    <t>Hannah Twaddle</t>
  </si>
  <si>
    <t>Lorraine Ridgeway</t>
  </si>
  <si>
    <t>Nikki Baxter</t>
  </si>
  <si>
    <t>Sarah Wilson</t>
  </si>
  <si>
    <t>Wendy Donald</t>
  </si>
  <si>
    <t>Aimee Gibson</t>
  </si>
  <si>
    <t>Kirsteen Mai Holgate</t>
  </si>
  <si>
    <t>Susanne McGrath</t>
  </si>
  <si>
    <t>Robbie Simpson</t>
  </si>
  <si>
    <t>Michael Mellon</t>
  </si>
  <si>
    <t>Mary Wilson</t>
  </si>
  <si>
    <t>Kenny Suttie</t>
  </si>
  <si>
    <t>Jonny Brown</t>
  </si>
  <si>
    <t>Lewis Barnett</t>
  </si>
  <si>
    <t>Derek Rae</t>
  </si>
  <si>
    <t>Alana Burton</t>
  </si>
  <si>
    <t>Niall Finlayson</t>
  </si>
  <si>
    <t>Bruce Anderson</t>
  </si>
  <si>
    <t>Paul Wotherspoon</t>
  </si>
  <si>
    <t>Liam Nolan</t>
  </si>
  <si>
    <t>Kenneth Holderness</t>
  </si>
  <si>
    <t>Forth Valley</t>
  </si>
  <si>
    <t>Caitlyn Ross</t>
  </si>
  <si>
    <t>Chloe McLean</t>
  </si>
  <si>
    <t>Mark Lumsden</t>
  </si>
  <si>
    <t>David Harley</t>
  </si>
  <si>
    <t>Toni Bell</t>
  </si>
  <si>
    <t>Gavin Miller</t>
  </si>
  <si>
    <t>Stephen Donaldson</t>
  </si>
  <si>
    <t>John Atkin</t>
  </si>
  <si>
    <t>John Leslie</t>
  </si>
  <si>
    <t>Andrew Richardson</t>
  </si>
  <si>
    <t>Jamie Little</t>
  </si>
  <si>
    <t>Harris Menshawi</t>
  </si>
  <si>
    <t>Amy Currie</t>
  </si>
  <si>
    <t>David Dent</t>
  </si>
  <si>
    <t>Lizzie Jackson</t>
  </si>
  <si>
    <t>Jo Butterfield</t>
  </si>
  <si>
    <t>James Caulfield</t>
  </si>
  <si>
    <t>Stephen Richards</t>
  </si>
  <si>
    <t>Terri Hallem</t>
  </si>
  <si>
    <t>Lynda Kerr</t>
  </si>
  <si>
    <t>Jim Anderson</t>
  </si>
  <si>
    <t>Conor Whannell</t>
  </si>
  <si>
    <t>Kerry Mathers</t>
  </si>
  <si>
    <t>Grampian</t>
  </si>
  <si>
    <t>Finlay MacLennan</t>
  </si>
  <si>
    <t>John Anderson</t>
  </si>
  <si>
    <t>Lewis Welch</t>
  </si>
  <si>
    <t>Joseph Frame</t>
  </si>
  <si>
    <t>Matthew Paterson</t>
  </si>
  <si>
    <t>David Gunn</t>
  </si>
  <si>
    <t>Clive Mappin</t>
  </si>
  <si>
    <t>Carol Ann MacDonald</t>
  </si>
  <si>
    <t>Laura Erskine</t>
  </si>
  <si>
    <t>Hannah Duncan</t>
  </si>
  <si>
    <t>Eve MacRae</t>
  </si>
  <si>
    <t>Laura Matheson</t>
  </si>
  <si>
    <t>Mary Tesmar</t>
  </si>
  <si>
    <t>Natalie Wilson</t>
  </si>
  <si>
    <t>Elaine Boyd</t>
  </si>
  <si>
    <t>Lothian</t>
  </si>
  <si>
    <t>John Roy</t>
  </si>
  <si>
    <t>Michael Rice</t>
  </si>
  <si>
    <t>Kevin Rice</t>
  </si>
  <si>
    <t>Aimee-Leigh Hardy</t>
  </si>
  <si>
    <t>Andrew Machan</t>
  </si>
  <si>
    <t>Glenn Jones</t>
  </si>
  <si>
    <t>Ross Doig</t>
  </si>
  <si>
    <t>Holly Sandeman</t>
  </si>
  <si>
    <t>Mhairi Brown</t>
  </si>
  <si>
    <t>Jordan Rooney</t>
  </si>
  <si>
    <t>Neil Pennycook</t>
  </si>
  <si>
    <t>Niamh Sandeman</t>
  </si>
  <si>
    <t>Steven Bryce</t>
  </si>
  <si>
    <t>Jack Burrows</t>
  </si>
  <si>
    <t>Darren Carruthers</t>
  </si>
  <si>
    <t>Hamish Couper</t>
  </si>
  <si>
    <t>Ryan Cuzen</t>
  </si>
  <si>
    <t>Alistair Larter</t>
  </si>
  <si>
    <t>Andrew Larter</t>
  </si>
  <si>
    <t>Neil McAdam</t>
  </si>
  <si>
    <t>Sean McCormick</t>
  </si>
  <si>
    <t>David Mott</t>
  </si>
  <si>
    <t>Gavin Roberts</t>
  </si>
  <si>
    <t>West of Scotland</t>
  </si>
  <si>
    <t>Conor Mitchell</t>
  </si>
  <si>
    <t>Jamie Thomas</t>
  </si>
  <si>
    <t>Fraser Armstrong</t>
  </si>
  <si>
    <t>Michael Carr</t>
  </si>
  <si>
    <t>John Bradley</t>
  </si>
  <si>
    <t>Allan Stuart</t>
  </si>
  <si>
    <t>Alexander Thomson</t>
  </si>
  <si>
    <t>Nathan Fleetwood</t>
  </si>
  <si>
    <t>Robert Ferrol</t>
  </si>
  <si>
    <t>Billy Goodall</t>
  </si>
  <si>
    <t>Chris O'Grady</t>
  </si>
  <si>
    <t>Alex Oldham</t>
  </si>
  <si>
    <t>James Pert</t>
  </si>
  <si>
    <t>Eddie Simmons</t>
  </si>
  <si>
    <t>Calum McMahon</t>
  </si>
  <si>
    <t>Barry Mullin</t>
  </si>
  <si>
    <t>Shaun Burke</t>
  </si>
  <si>
    <t>Scott Smith</t>
  </si>
  <si>
    <t>Gemma Costello</t>
  </si>
  <si>
    <t>Jennifer Kitchener</t>
  </si>
  <si>
    <t>Margaret Newall</t>
  </si>
  <si>
    <t>Lorna Williamson</t>
  </si>
  <si>
    <t>Geraldine Fitzsimmons</t>
  </si>
  <si>
    <t>Laura Kinder</t>
  </si>
  <si>
    <t>Kalid Ginade</t>
  </si>
  <si>
    <t>Sara Stevenson</t>
  </si>
  <si>
    <t>Gavin Drysdale</t>
  </si>
  <si>
    <t>Red Star</t>
  </si>
  <si>
    <t>Lauren Gallagher</t>
  </si>
  <si>
    <t>RR3</t>
  </si>
  <si>
    <t>RR2</t>
  </si>
  <si>
    <t>Rhys Burton</t>
  </si>
  <si>
    <t>RR1</t>
  </si>
  <si>
    <t>Kyle Brotherton</t>
  </si>
  <si>
    <t>WC3</t>
  </si>
  <si>
    <t>Shelby Watson</t>
  </si>
  <si>
    <t>WC2</t>
  </si>
  <si>
    <t>Luke Deighan</t>
  </si>
  <si>
    <t>Gemma Scott</t>
  </si>
  <si>
    <t>WC1</t>
  </si>
  <si>
    <t>Meggan Dawson-Farrell</t>
  </si>
  <si>
    <t>Ross Paterson</t>
  </si>
  <si>
    <t>Connaire McLindon</t>
  </si>
  <si>
    <t>Lisa Davis</t>
  </si>
  <si>
    <t>Graham Condie</t>
  </si>
  <si>
    <t>Stuart Gebbie</t>
  </si>
  <si>
    <t>Murran Mackay</t>
  </si>
  <si>
    <t>Rhys Paterson</t>
  </si>
  <si>
    <t>Dundee HH</t>
  </si>
  <si>
    <t>Stephanie Strachan</t>
  </si>
  <si>
    <t>Tayside</t>
  </si>
  <si>
    <t>Graham Rosie</t>
  </si>
  <si>
    <t>Ravi Sangeelee</t>
  </si>
  <si>
    <t>Kirsten Weir</t>
  </si>
  <si>
    <t>Mikael Johannesson</t>
  </si>
  <si>
    <t>Perth/Tayside</t>
  </si>
  <si>
    <t>T01A</t>
  </si>
  <si>
    <t>Fraser Brash</t>
  </si>
  <si>
    <t>WC4</t>
  </si>
  <si>
    <t>T76</t>
  </si>
  <si>
    <t>T77</t>
  </si>
  <si>
    <t>T78</t>
  </si>
  <si>
    <t>T79</t>
  </si>
  <si>
    <t>T80</t>
  </si>
  <si>
    <t>SDS Seniors Perth 09/9/15</t>
  </si>
  <si>
    <t>Lorraine Keigan</t>
  </si>
  <si>
    <t>Barrie Sanderson</t>
  </si>
  <si>
    <t>Ewan Waite</t>
  </si>
  <si>
    <t>Border Harriers</t>
  </si>
  <si>
    <t>Withdrawn</t>
  </si>
  <si>
    <t>Hannah Archibald</t>
  </si>
  <si>
    <t>T27A</t>
  </si>
  <si>
    <t>T27B</t>
  </si>
  <si>
    <t>LUNCH</t>
  </si>
  <si>
    <t>T01/T01A</t>
  </si>
  <si>
    <t>Ryan Devlin</t>
  </si>
  <si>
    <t>George Le Hardy</t>
  </si>
  <si>
    <t>fife</t>
  </si>
  <si>
    <t>ld</t>
  </si>
  <si>
    <t>fife male c</t>
  </si>
  <si>
    <t>west 1</t>
  </si>
  <si>
    <t>forth valley</t>
  </si>
  <si>
    <t>fife 2</t>
  </si>
  <si>
    <t>fife 1</t>
  </si>
  <si>
    <t>fife 3</t>
  </si>
  <si>
    <t>west 2</t>
  </si>
  <si>
    <t>highland mix</t>
  </si>
  <si>
    <t>forth vlley 1</t>
  </si>
  <si>
    <t>highland</t>
  </si>
  <si>
    <t>west 3</t>
  </si>
  <si>
    <t>forth valley 2</t>
  </si>
  <si>
    <t>west</t>
  </si>
  <si>
    <t xml:space="preserve">forth valley </t>
  </si>
  <si>
    <t>CBP</t>
  </si>
  <si>
    <t>35:90</t>
  </si>
  <si>
    <t>01.01.0</t>
  </si>
  <si>
    <t>600g</t>
  </si>
  <si>
    <t>700g</t>
  </si>
  <si>
    <t>800g</t>
  </si>
  <si>
    <t>D</t>
  </si>
  <si>
    <t>C</t>
  </si>
  <si>
    <t>5Kg</t>
  </si>
  <si>
    <t>6Kg</t>
  </si>
  <si>
    <t>1.40</t>
  </si>
  <si>
    <t>7.10</t>
  </si>
  <si>
    <t>CBP-1.5kg</t>
  </si>
  <si>
    <t>20.20</t>
  </si>
  <si>
    <t>12.40</t>
  </si>
  <si>
    <t>3kg</t>
  </si>
  <si>
    <t>4Kg</t>
  </si>
  <si>
    <t>3Kg</t>
  </si>
  <si>
    <t>CBP-3kg</t>
  </si>
  <si>
    <t>2.70</t>
  </si>
  <si>
    <t>A</t>
  </si>
  <si>
    <t>B</t>
  </si>
  <si>
    <t xml:space="preserve">C </t>
  </si>
  <si>
    <t>100m  14.5-16.0 Secs</t>
  </si>
  <si>
    <t>Male</t>
  </si>
  <si>
    <t>Class C2</t>
  </si>
  <si>
    <t xml:space="preserve">Male / Female </t>
  </si>
  <si>
    <t>Female</t>
  </si>
  <si>
    <t xml:space="preserve">200m </t>
  </si>
  <si>
    <t>CBP-800g</t>
  </si>
  <si>
    <t>CBP-3Kg</t>
  </si>
  <si>
    <t>CBP-6Kg</t>
  </si>
  <si>
    <t>CBP-seated</t>
  </si>
  <si>
    <t>ER &amp; CBP Seated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</si>
</sst>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12"/>
      <color indexed="8"/>
      <name val="Comic Sans MS"/>
      <family val="4"/>
    </font>
    <font>
      <sz val="12"/>
      <name val="Comic Sans MS"/>
      <family val="4"/>
    </font>
    <font>
      <b/>
      <u/>
      <sz val="12"/>
      <name val="Arial"/>
      <family val="2"/>
    </font>
    <font>
      <b/>
      <sz val="12"/>
      <name val="Comic Sans MS"/>
      <family val="4"/>
    </font>
    <font>
      <b/>
      <sz val="12"/>
      <color indexed="9"/>
      <name val="Comic Sans MS"/>
      <family val="4"/>
    </font>
    <font>
      <sz val="12"/>
      <color indexed="9"/>
      <name val="Comic Sans MS"/>
      <family val="4"/>
    </font>
    <font>
      <sz val="16"/>
      <name val="Comic Sans MS"/>
      <family val="4"/>
    </font>
    <font>
      <sz val="16"/>
      <color indexed="8"/>
      <name val="Comic Sans MS"/>
      <family val="4"/>
    </font>
    <font>
      <b/>
      <sz val="14"/>
      <name val="Comic Sans MS"/>
      <family val="4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53">
    <xf numFmtId="0" fontId="0" fillId="0" borderId="0" xfId="0"/>
    <xf numFmtId="0" fontId="2" fillId="0" borderId="0" xfId="1" applyBorder="1"/>
    <xf numFmtId="0" fontId="2" fillId="0" borderId="0" xfId="1" applyBorder="1" applyAlignment="1">
      <alignment horizontal="left"/>
    </xf>
    <xf numFmtId="0" fontId="6" fillId="0" borderId="0" xfId="1" applyFont="1" applyBorder="1"/>
    <xf numFmtId="0" fontId="6" fillId="0" borderId="0" xfId="1" applyFont="1" applyBorder="1" applyAlignment="1">
      <alignment vertical="top"/>
    </xf>
    <xf numFmtId="0" fontId="1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0" xfId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2" fillId="0" borderId="0" xfId="1" applyBorder="1" applyAlignment="1">
      <alignment vertical="top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/>
    </xf>
    <xf numFmtId="0" fontId="2" fillId="0" borderId="4" xfId="1" applyBorder="1" applyAlignment="1">
      <alignment horizontal="centerContinuous"/>
    </xf>
    <xf numFmtId="0" fontId="2" fillId="0" borderId="6" xfId="1" applyBorder="1" applyAlignment="1">
      <alignment horizontal="centerContinuous"/>
    </xf>
    <xf numFmtId="0" fontId="2" fillId="0" borderId="6" xfId="1" applyBorder="1"/>
    <xf numFmtId="0" fontId="2" fillId="0" borderId="8" xfId="1" applyBorder="1"/>
    <xf numFmtId="0" fontId="2" fillId="0" borderId="9" xfId="1" applyBorder="1"/>
    <xf numFmtId="0" fontId="2" fillId="0" borderId="10" xfId="1" applyBorder="1"/>
    <xf numFmtId="0" fontId="1" fillId="0" borderId="1" xfId="1" applyFont="1" applyBorder="1"/>
    <xf numFmtId="0" fontId="2" fillId="0" borderId="1" xfId="1" applyBorder="1" applyAlignment="1">
      <alignment horizontal="left"/>
    </xf>
    <xf numFmtId="0" fontId="2" fillId="0" borderId="1" xfId="1" applyBorder="1"/>
    <xf numFmtId="0" fontId="1" fillId="0" borderId="3" xfId="1" applyFont="1" applyBorder="1"/>
    <xf numFmtId="0" fontId="2" fillId="0" borderId="5" xfId="1" applyBorder="1"/>
    <xf numFmtId="0" fontId="2" fillId="0" borderId="3" xfId="1" applyBorder="1"/>
    <xf numFmtId="0" fontId="2" fillId="0" borderId="4" xfId="1" applyBorder="1"/>
    <xf numFmtId="0" fontId="2" fillId="0" borderId="11" xfId="1" applyBorder="1"/>
    <xf numFmtId="0" fontId="2" fillId="0" borderId="12" xfId="1" applyBorder="1"/>
    <xf numFmtId="0" fontId="2" fillId="0" borderId="13" xfId="1" applyBorder="1"/>
    <xf numFmtId="0" fontId="2" fillId="0" borderId="7" xfId="1" applyBorder="1"/>
    <xf numFmtId="2" fontId="9" fillId="0" borderId="1" xfId="2" applyNumberFormat="1" applyFont="1" applyBorder="1" applyAlignment="1">
      <alignment horizontal="center"/>
    </xf>
    <xf numFmtId="0" fontId="9" fillId="0" borderId="0" xfId="2" applyFont="1" applyBorder="1" applyAlignment="1"/>
    <xf numFmtId="0" fontId="5" fillId="0" borderId="0" xfId="2" applyFont="1" applyBorder="1" applyAlignment="1">
      <alignment horizontal="center"/>
    </xf>
    <xf numFmtId="0" fontId="0" fillId="0" borderId="9" xfId="0" applyBorder="1"/>
    <xf numFmtId="2" fontId="11" fillId="0" borderId="2" xfId="2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2" fillId="0" borderId="5" xfId="1" applyBorder="1" applyAlignment="1">
      <alignment vertical="center"/>
    </xf>
    <xf numFmtId="2" fontId="12" fillId="0" borderId="3" xfId="2" applyNumberFormat="1" applyFont="1" applyBorder="1" applyAlignment="1">
      <alignment vertical="center"/>
    </xf>
    <xf numFmtId="2" fontId="2" fillId="0" borderId="4" xfId="2" applyNumberFormat="1" applyFont="1" applyBorder="1" applyAlignment="1">
      <alignment vertical="center"/>
    </xf>
    <xf numFmtId="2" fontId="1" fillId="0" borderId="5" xfId="2" applyNumberFormat="1" applyFont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2" fontId="9" fillId="0" borderId="7" xfId="2" applyNumberFormat="1" applyFont="1" applyBorder="1" applyAlignment="1">
      <alignment horizontal="right" vertical="center"/>
    </xf>
    <xf numFmtId="2" fontId="9" fillId="0" borderId="6" xfId="2" applyNumberFormat="1" applyFont="1" applyBorder="1" applyAlignment="1">
      <alignment horizontal="left" vertical="center"/>
    </xf>
    <xf numFmtId="2" fontId="13" fillId="0" borderId="6" xfId="2" applyNumberFormat="1" applyFont="1" applyBorder="1" applyAlignment="1">
      <alignment vertical="center"/>
    </xf>
    <xf numFmtId="2" fontId="13" fillId="0" borderId="8" xfId="2" applyNumberFormat="1" applyFont="1" applyBorder="1" applyAlignment="1">
      <alignment vertical="center"/>
    </xf>
    <xf numFmtId="2" fontId="11" fillId="0" borderId="1" xfId="2" applyNumberFormat="1" applyFont="1" applyBorder="1" applyAlignment="1"/>
    <xf numFmtId="2" fontId="11" fillId="0" borderId="3" xfId="2" applyNumberFormat="1" applyFont="1" applyBorder="1" applyAlignment="1">
      <alignment horizontal="center"/>
    </xf>
    <xf numFmtId="2" fontId="17" fillId="0" borderId="3" xfId="0" applyNumberFormat="1" applyFont="1" applyBorder="1"/>
    <xf numFmtId="2" fontId="17" fillId="0" borderId="11" xfId="0" applyNumberFormat="1" applyFont="1" applyBorder="1"/>
    <xf numFmtId="2" fontId="5" fillId="0" borderId="1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2" fontId="14" fillId="0" borderId="3" xfId="0" applyNumberFormat="1" applyFont="1" applyBorder="1" applyProtection="1">
      <protection locked="0"/>
    </xf>
    <xf numFmtId="0" fontId="9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9" fillId="0" borderId="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2" fontId="5" fillId="0" borderId="3" xfId="2" applyNumberFormat="1" applyFont="1" applyBorder="1" applyAlignment="1">
      <alignment horizontal="center"/>
    </xf>
    <xf numFmtId="2" fontId="17" fillId="0" borderId="7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2" fontId="9" fillId="0" borderId="1" xfId="2" applyNumberFormat="1" applyFont="1" applyBorder="1" applyAlignment="1">
      <alignment horizontal="left" vertical="center"/>
    </xf>
    <xf numFmtId="2" fontId="13" fillId="0" borderId="1" xfId="2" applyNumberFormat="1" applyFont="1" applyBorder="1" applyAlignment="1">
      <alignment vertical="center"/>
    </xf>
    <xf numFmtId="0" fontId="0" fillId="0" borderId="0" xfId="0" applyBorder="1"/>
    <xf numFmtId="2" fontId="17" fillId="0" borderId="1" xfId="0" applyNumberFormat="1" applyFont="1" applyBorder="1"/>
    <xf numFmtId="2" fontId="5" fillId="0" borderId="1" xfId="2" applyNumberFormat="1" applyFont="1" applyBorder="1" applyAlignment="1" applyProtection="1">
      <alignment horizontal="center"/>
    </xf>
    <xf numFmtId="2" fontId="9" fillId="0" borderId="2" xfId="2" applyNumberFormat="1" applyFont="1" applyBorder="1" applyAlignment="1" applyProtection="1">
      <alignment horizontal="center"/>
    </xf>
    <xf numFmtId="2" fontId="9" fillId="0" borderId="1" xfId="2" applyNumberFormat="1" applyFont="1" applyBorder="1" applyAlignment="1" applyProtection="1">
      <alignment horizontal="center"/>
    </xf>
    <xf numFmtId="2" fontId="12" fillId="0" borderId="3" xfId="2" applyNumberFormat="1" applyFont="1" applyBorder="1" applyAlignment="1" applyProtection="1">
      <alignment vertical="center"/>
    </xf>
    <xf numFmtId="2" fontId="2" fillId="0" borderId="4" xfId="2" applyNumberFormat="1" applyFont="1" applyBorder="1" applyAlignment="1" applyProtection="1">
      <alignment vertical="center"/>
    </xf>
    <xf numFmtId="2" fontId="1" fillId="0" borderId="5" xfId="2" applyNumberFormat="1" applyFont="1" applyBorder="1" applyAlignment="1" applyProtection="1">
      <alignment horizontal="center" vertical="center"/>
    </xf>
    <xf numFmtId="2" fontId="11" fillId="0" borderId="1" xfId="2" applyNumberFormat="1" applyFont="1" applyBorder="1" applyAlignment="1" applyProtection="1"/>
    <xf numFmtId="2" fontId="17" fillId="0" borderId="11" xfId="0" applyNumberFormat="1" applyFont="1" applyBorder="1" applyProtection="1"/>
    <xf numFmtId="2" fontId="17" fillId="0" borderId="1" xfId="0" applyNumberFormat="1" applyFont="1" applyBorder="1" applyProtection="1"/>
    <xf numFmtId="1" fontId="5" fillId="0" borderId="1" xfId="2" applyNumberFormat="1" applyFont="1" applyBorder="1" applyAlignment="1" applyProtection="1">
      <alignment horizontal="center"/>
    </xf>
    <xf numFmtId="0" fontId="9" fillId="0" borderId="0" xfId="2" applyFont="1" applyBorder="1" applyAlignment="1" applyProtection="1"/>
    <xf numFmtId="0" fontId="5" fillId="0" borderId="0" xfId="2" applyFont="1" applyBorder="1" applyAlignment="1" applyProtection="1">
      <alignment horizontal="center"/>
    </xf>
    <xf numFmtId="2" fontId="5" fillId="0" borderId="3" xfId="2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17" fillId="0" borderId="7" xfId="0" applyNumberFormat="1" applyFont="1" applyBorder="1" applyProtection="1"/>
    <xf numFmtId="2" fontId="11" fillId="0" borderId="2" xfId="2" applyNumberFormat="1" applyFont="1" applyBorder="1" applyAlignment="1" applyProtection="1">
      <alignment horizontal="center"/>
    </xf>
    <xf numFmtId="0" fontId="20" fillId="0" borderId="0" xfId="0" applyNumberFormat="1" applyFont="1" applyFill="1" applyBorder="1" applyAlignment="1">
      <alignment horizontal="center"/>
    </xf>
    <xf numFmtId="2" fontId="5" fillId="0" borderId="7" xfId="2" applyNumberFormat="1" applyFont="1" applyBorder="1" applyAlignment="1">
      <alignment horizontal="right" vertical="center"/>
    </xf>
    <xf numFmtId="2" fontId="5" fillId="0" borderId="6" xfId="2" applyNumberFormat="1" applyFont="1" applyBorder="1" applyAlignment="1">
      <alignment horizontal="left" vertical="center"/>
    </xf>
    <xf numFmtId="2" fontId="5" fillId="0" borderId="6" xfId="2" applyNumberFormat="1" applyFont="1" applyBorder="1" applyAlignment="1">
      <alignment vertical="center"/>
    </xf>
    <xf numFmtId="2" fontId="5" fillId="0" borderId="8" xfId="2" applyNumberFormat="1" applyFont="1" applyBorder="1" applyAlignment="1">
      <alignment vertical="center"/>
    </xf>
    <xf numFmtId="2" fontId="14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2" fontId="5" fillId="0" borderId="3" xfId="2" applyNumberFormat="1" applyFont="1" applyBorder="1" applyAlignment="1" applyProtection="1">
      <alignment horizontal="center" vertical="center"/>
      <protection locked="0"/>
    </xf>
    <xf numFmtId="2" fontId="14" fillId="0" borderId="3" xfId="0" applyNumberFormat="1" applyFont="1" applyBorder="1" applyAlignment="1" applyProtection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0" fontId="22" fillId="0" borderId="0" xfId="0" applyNumberFormat="1" applyFont="1" applyFill="1" applyBorder="1" applyAlignment="1"/>
    <xf numFmtId="0" fontId="9" fillId="0" borderId="3" xfId="2" applyNumberFormat="1" applyFont="1" applyBorder="1" applyAlignment="1" applyProtection="1">
      <alignment horizontal="center"/>
      <protection locked="0"/>
    </xf>
    <xf numFmtId="0" fontId="9" fillId="0" borderId="4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vertical="top"/>
    </xf>
    <xf numFmtId="0" fontId="22" fillId="0" borderId="1" xfId="2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left"/>
    </xf>
    <xf numFmtId="0" fontId="20" fillId="0" borderId="4" xfId="1" applyNumberFormat="1" applyFont="1" applyBorder="1" applyAlignment="1">
      <alignment horizontal="left"/>
    </xf>
    <xf numFmtId="0" fontId="20" fillId="0" borderId="5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vertical="top"/>
    </xf>
    <xf numFmtId="0" fontId="20" fillId="0" borderId="0" xfId="1" applyNumberFormat="1" applyFont="1" applyBorder="1"/>
    <xf numFmtId="0" fontId="2" fillId="0" borderId="0" xfId="1" applyNumberFormat="1" applyBorder="1"/>
    <xf numFmtId="0" fontId="1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Protection="1"/>
    <xf numFmtId="0" fontId="2" fillId="0" borderId="5" xfId="1" applyNumberFormat="1" applyBorder="1" applyAlignment="1" applyProtection="1">
      <alignment vertical="center"/>
    </xf>
    <xf numFmtId="0" fontId="2" fillId="0" borderId="0" xfId="1" applyNumberForma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left" vertical="center"/>
      <protection locked="0"/>
    </xf>
    <xf numFmtId="0" fontId="2" fillId="0" borderId="0" xfId="1" applyNumberFormat="1" applyBorder="1" applyAlignment="1">
      <alignment vertical="top"/>
    </xf>
    <xf numFmtId="0" fontId="2" fillId="0" borderId="0" xfId="1" applyNumberFormat="1" applyBorder="1" applyAlignment="1">
      <alignment horizontal="left"/>
    </xf>
    <xf numFmtId="0" fontId="2" fillId="0" borderId="3" xfId="1" applyNumberFormat="1" applyFont="1" applyBorder="1" applyAlignment="1">
      <alignment horizontal="centerContinuous" vertical="center"/>
    </xf>
    <xf numFmtId="0" fontId="2" fillId="0" borderId="4" xfId="1" applyNumberFormat="1" applyFont="1" applyBorder="1" applyAlignment="1">
      <alignment horizontal="centerContinuous" vertical="center"/>
    </xf>
    <xf numFmtId="0" fontId="2" fillId="0" borderId="5" xfId="1" applyNumberFormat="1" applyFont="1" applyBorder="1" applyAlignment="1">
      <alignment horizontal="centerContinuous" vertical="center"/>
    </xf>
    <xf numFmtId="0" fontId="2" fillId="0" borderId="3" xfId="1" applyNumberFormat="1" applyFont="1" applyBorder="1" applyAlignment="1">
      <alignment horizontal="centerContinuous"/>
    </xf>
    <xf numFmtId="0" fontId="2" fillId="0" borderId="4" xfId="1" applyNumberFormat="1" applyBorder="1" applyAlignment="1">
      <alignment horizontal="centerContinuous"/>
    </xf>
    <xf numFmtId="0" fontId="2" fillId="0" borderId="6" xfId="1" applyNumberFormat="1" applyBorder="1" applyAlignment="1">
      <alignment horizontal="centerContinuous"/>
    </xf>
    <xf numFmtId="0" fontId="2" fillId="0" borderId="6" xfId="1" applyNumberFormat="1" applyBorder="1"/>
    <xf numFmtId="0" fontId="2" fillId="0" borderId="8" xfId="1" applyNumberFormat="1" applyBorder="1"/>
    <xf numFmtId="0" fontId="2" fillId="0" borderId="9" xfId="1" applyNumberFormat="1" applyBorder="1"/>
    <xf numFmtId="0" fontId="2" fillId="0" borderId="10" xfId="1" applyNumberFormat="1" applyBorder="1"/>
    <xf numFmtId="0" fontId="1" fillId="0" borderId="1" xfId="1" applyNumberFormat="1" applyFont="1" applyBorder="1"/>
    <xf numFmtId="0" fontId="2" fillId="0" borderId="1" xfId="1" applyNumberFormat="1" applyBorder="1" applyAlignment="1">
      <alignment horizontal="left"/>
    </xf>
    <xf numFmtId="0" fontId="2" fillId="0" borderId="1" xfId="1" applyNumberFormat="1" applyBorder="1"/>
    <xf numFmtId="0" fontId="1" fillId="0" borderId="3" xfId="1" applyNumberFormat="1" applyFont="1" applyBorder="1"/>
    <xf numFmtId="0" fontId="2" fillId="0" borderId="5" xfId="1" applyNumberFormat="1" applyBorder="1"/>
    <xf numFmtId="0" fontId="2" fillId="0" borderId="3" xfId="1" applyNumberFormat="1" applyBorder="1"/>
    <xf numFmtId="0" fontId="2" fillId="0" borderId="4" xfId="1" applyNumberFormat="1" applyBorder="1"/>
    <xf numFmtId="0" fontId="2" fillId="0" borderId="11" xfId="1" applyNumberFormat="1" applyBorder="1"/>
    <xf numFmtId="0" fontId="2" fillId="0" borderId="12" xfId="1" applyNumberFormat="1" applyBorder="1"/>
    <xf numFmtId="0" fontId="2" fillId="0" borderId="13" xfId="1" applyNumberFormat="1" applyBorder="1"/>
    <xf numFmtId="0" fontId="2" fillId="0" borderId="7" xfId="1" applyNumberFormat="1" applyBorder="1"/>
    <xf numFmtId="0" fontId="6" fillId="0" borderId="0" xfId="1" applyNumberFormat="1" applyFont="1" applyBorder="1"/>
    <xf numFmtId="49" fontId="20" fillId="0" borderId="1" xfId="1" applyNumberFormat="1" applyFont="1" applyBorder="1" applyAlignment="1">
      <alignment horizontal="center"/>
    </xf>
    <xf numFmtId="0" fontId="20" fillId="0" borderId="0" xfId="0" applyNumberFormat="1" applyFont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0" fillId="0" borderId="0" xfId="0" applyNumberFormat="1" applyFont="1"/>
    <xf numFmtId="0" fontId="20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Fill="1" applyBorder="1"/>
    <xf numFmtId="0" fontId="24" fillId="0" borderId="0" xfId="0" applyNumberFormat="1" applyFont="1" applyFill="1" applyBorder="1"/>
    <xf numFmtId="0" fontId="23" fillId="0" borderId="0" xfId="0" applyNumberFormat="1" applyFont="1" applyFill="1" applyBorder="1"/>
    <xf numFmtId="0" fontId="22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49" fontId="5" fillId="0" borderId="3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0" borderId="7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3" fillId="0" borderId="1" xfId="0" applyNumberFormat="1" applyFont="1" applyBorder="1" applyAlignment="1" applyProtection="1">
      <alignment horizontal="center"/>
    </xf>
    <xf numFmtId="0" fontId="4" fillId="0" borderId="7" xfId="1" applyNumberFormat="1" applyFont="1" applyBorder="1"/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left"/>
    </xf>
    <xf numFmtId="0" fontId="4" fillId="0" borderId="3" xfId="1" applyNumberFormat="1" applyFont="1" applyBorder="1"/>
    <xf numFmtId="0" fontId="4" fillId="0" borderId="4" xfId="1" applyNumberFormat="1" applyFont="1" applyBorder="1"/>
    <xf numFmtId="0" fontId="4" fillId="0" borderId="5" xfId="1" applyNumberFormat="1" applyFont="1" applyBorder="1"/>
    <xf numFmtId="2" fontId="3" fillId="0" borderId="1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wrapText="1"/>
    </xf>
    <xf numFmtId="2" fontId="11" fillId="0" borderId="1" xfId="2" applyNumberFormat="1" applyFont="1" applyBorder="1" applyAlignment="1">
      <alignment horizontal="center"/>
    </xf>
    <xf numFmtId="0" fontId="2" fillId="0" borderId="1" xfId="1" applyBorder="1" applyAlignment="1">
      <alignment vertical="center"/>
    </xf>
    <xf numFmtId="0" fontId="2" fillId="0" borderId="1" xfId="1" applyNumberFormat="1" applyBorder="1" applyAlignment="1" applyProtection="1">
      <alignment vertical="center"/>
    </xf>
    <xf numFmtId="2" fontId="5" fillId="0" borderId="7" xfId="2" applyNumberFormat="1" applyFont="1" applyBorder="1" applyAlignment="1">
      <alignment horizontal="center" vertical="center"/>
    </xf>
    <xf numFmtId="20" fontId="5" fillId="0" borderId="3" xfId="2" applyNumberFormat="1" applyFont="1" applyBorder="1" applyAlignment="1" applyProtection="1">
      <alignment horizontal="center" vertical="center"/>
      <protection locked="0"/>
    </xf>
    <xf numFmtId="2" fontId="11" fillId="0" borderId="1" xfId="2" applyNumberFormat="1" applyFont="1" applyBorder="1" applyAlignment="1" applyProtection="1">
      <alignment horizontal="center"/>
    </xf>
    <xf numFmtId="2" fontId="11" fillId="0" borderId="3" xfId="2" applyNumberFormat="1" applyFont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1" applyFont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2" fontId="11" fillId="0" borderId="1" xfId="2" applyNumberFormat="1" applyFont="1" applyBorder="1" applyAlignment="1" applyProtection="1">
      <alignment horizontal="center"/>
    </xf>
    <xf numFmtId="2" fontId="11" fillId="0" borderId="3" xfId="2" applyNumberFormat="1" applyFont="1" applyBorder="1" applyAlignment="1" applyProtection="1">
      <alignment horizontal="center"/>
    </xf>
    <xf numFmtId="0" fontId="2" fillId="0" borderId="1" xfId="1" applyNumberFormat="1" applyBorder="1" applyAlignment="1" applyProtection="1">
      <alignment vertical="center"/>
    </xf>
    <xf numFmtId="0" fontId="2" fillId="0" borderId="1" xfId="1" applyNumberFormat="1" applyBorder="1" applyAlignment="1" applyProtection="1">
      <alignment vertical="center"/>
    </xf>
    <xf numFmtId="0" fontId="5" fillId="0" borderId="5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20" fontId="5" fillId="0" borderId="3" xfId="2" applyNumberFormat="1" applyFont="1" applyBorder="1" applyAlignment="1">
      <alignment horizontal="center" vertical="center"/>
    </xf>
    <xf numFmtId="0" fontId="16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left" wrapText="1"/>
    </xf>
    <xf numFmtId="0" fontId="20" fillId="0" borderId="0" xfId="0" applyNumberFormat="1" applyFont="1" applyProtection="1"/>
    <xf numFmtId="0" fontId="22" fillId="0" borderId="0" xfId="0" applyNumberFormat="1" applyFont="1" applyFill="1" applyBorder="1" applyAlignment="1" applyProtection="1">
      <alignment horizontal="center" wrapText="1"/>
    </xf>
    <xf numFmtId="47" fontId="20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 applyBorder="1" applyAlignment="1" applyProtection="1">
      <alignment horizontal="left" wrapText="1"/>
      <protection locked="0"/>
    </xf>
    <xf numFmtId="0" fontId="20" fillId="0" borderId="0" xfId="0" applyNumberFormat="1" applyFont="1" applyProtection="1">
      <protection locked="0"/>
    </xf>
    <xf numFmtId="0" fontId="22" fillId="0" borderId="0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NumberFormat="1" applyFont="1" applyFill="1" applyBorder="1" applyProtection="1">
      <protection locked="0"/>
    </xf>
    <xf numFmtId="0" fontId="5" fillId="0" borderId="5" xfId="0" applyFont="1" applyBorder="1" applyAlignment="1">
      <alignment horizontal="left"/>
    </xf>
    <xf numFmtId="0" fontId="28" fillId="0" borderId="0" xfId="0" applyNumberFormat="1" applyFont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horizontal="left" vertical="center"/>
    </xf>
    <xf numFmtId="0" fontId="28" fillId="0" borderId="0" xfId="1" applyNumberFormat="1" applyFont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20" fontId="16" fillId="0" borderId="0" xfId="1" applyNumberFormat="1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20" fontId="16" fillId="0" borderId="0" xfId="0" applyNumberFormat="1" applyFont="1" applyBorder="1" applyAlignment="1" applyProtection="1">
      <alignment horizontal="center" vertical="center" wrapText="1"/>
    </xf>
    <xf numFmtId="2" fontId="16" fillId="0" borderId="0" xfId="0" applyNumberFormat="1" applyFont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2" fontId="28" fillId="0" borderId="0" xfId="1" applyNumberFormat="1" applyFont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Alignment="1" applyProtection="1">
      <alignment vertical="center"/>
    </xf>
    <xf numFmtId="2" fontId="16" fillId="0" borderId="0" xfId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2" fontId="16" fillId="0" borderId="0" xfId="1" applyNumberFormat="1" applyFont="1" applyFill="1" applyBorder="1" applyAlignment="1" applyProtection="1">
      <alignment horizontal="left" vertical="center"/>
    </xf>
    <xf numFmtId="2" fontId="16" fillId="0" borderId="0" xfId="1" applyNumberFormat="1" applyFont="1" applyFill="1" applyBorder="1" applyAlignment="1" applyProtection="1">
      <alignment horizontal="left" vertical="center" wrapText="1"/>
    </xf>
    <xf numFmtId="49" fontId="16" fillId="0" borderId="0" xfId="1" applyNumberFormat="1" applyFont="1" applyFill="1" applyBorder="1" applyAlignment="1" applyProtection="1">
      <alignment horizontal="left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 vertical="center" wrapText="1"/>
    </xf>
    <xf numFmtId="0" fontId="16" fillId="0" borderId="0" xfId="0" applyNumberFormat="1" applyFont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center" vertical="center"/>
    </xf>
    <xf numFmtId="20" fontId="16" fillId="0" borderId="0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20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left" vertical="center" wrapText="1"/>
    </xf>
    <xf numFmtId="20" fontId="16" fillId="0" borderId="0" xfId="0" applyNumberFormat="1" applyFont="1" applyAlignment="1" applyProtection="1">
      <alignment horizontal="center" vertical="center" wrapText="1"/>
    </xf>
    <xf numFmtId="20" fontId="15" fillId="0" borderId="0" xfId="0" applyNumberFormat="1" applyFont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vertical="center"/>
    </xf>
    <xf numFmtId="0" fontId="15" fillId="0" borderId="0" xfId="0" applyNumberFormat="1" applyFont="1" applyBorder="1" applyAlignment="1" applyProtection="1">
      <alignment horizontal="left" vertical="center" wrapText="1"/>
    </xf>
    <xf numFmtId="0" fontId="20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left" vertical="center"/>
    </xf>
    <xf numFmtId="20" fontId="15" fillId="0" borderId="0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Border="1" applyAlignment="1" applyProtection="1">
      <alignment horizontal="left" vertical="center" wrapText="1"/>
    </xf>
    <xf numFmtId="0" fontId="20" fillId="0" borderId="0" xfId="0" applyNumberFormat="1" applyFont="1" applyBorder="1" applyAlignment="1" applyProtection="1">
      <alignment horizontal="left" vertical="center"/>
    </xf>
    <xf numFmtId="20" fontId="20" fillId="0" borderId="0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wrapText="1"/>
    </xf>
    <xf numFmtId="0" fontId="22" fillId="0" borderId="0" xfId="0" applyNumberFormat="1" applyFont="1" applyBorder="1" applyAlignment="1" applyProtection="1">
      <alignment horizontal="left" vertical="center"/>
    </xf>
    <xf numFmtId="20" fontId="22" fillId="0" borderId="0" xfId="0" applyNumberFormat="1" applyFont="1" applyBorder="1" applyAlignment="1" applyProtection="1">
      <alignment horizontal="center" vertical="center" wrapText="1"/>
    </xf>
    <xf numFmtId="49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20" fontId="22" fillId="0" borderId="0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20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/>
    </xf>
    <xf numFmtId="20" fontId="2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/>
      <protection locked="0"/>
    </xf>
    <xf numFmtId="47" fontId="20" fillId="0" borderId="0" xfId="0" applyNumberFormat="1" applyFont="1" applyBorder="1" applyAlignment="1" applyProtection="1">
      <alignment horizontal="center" wrapText="1"/>
    </xf>
    <xf numFmtId="2" fontId="20" fillId="0" borderId="0" xfId="0" applyNumberFormat="1" applyFont="1" applyBorder="1" applyAlignment="1" applyProtection="1">
      <alignment horizontal="center" wrapText="1"/>
      <protection locked="0"/>
    </xf>
    <xf numFmtId="2" fontId="20" fillId="0" borderId="0" xfId="0" applyNumberFormat="1" applyFont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2" fontId="22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Alignment="1" applyProtection="1">
      <alignment horizontal="center" wrapText="1"/>
    </xf>
    <xf numFmtId="2" fontId="22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 applyProtection="1">
      <alignment horizontal="center" wrapText="1"/>
      <protection locked="0"/>
    </xf>
    <xf numFmtId="47" fontId="22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NumberFormat="1" applyFont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Alignment="1" applyProtection="1"/>
    <xf numFmtId="0" fontId="26" fillId="0" borderId="0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Alignment="1" applyProtection="1"/>
    <xf numFmtId="0" fontId="22" fillId="0" borderId="0" xfId="0" applyNumberFormat="1" applyFont="1" applyFill="1" applyBorder="1" applyAlignment="1">
      <alignment horizontal="center"/>
    </xf>
    <xf numFmtId="2" fontId="15" fillId="0" borderId="7" xfId="2" applyNumberFormat="1" applyFont="1" applyBorder="1" applyAlignment="1" applyProtection="1">
      <alignment horizontal="center" vertical="center"/>
    </xf>
    <xf numFmtId="2" fontId="16" fillId="0" borderId="6" xfId="0" applyNumberFormat="1" applyFont="1" applyBorder="1" applyAlignment="1" applyProtection="1">
      <alignment horizontal="center" vertical="center"/>
    </xf>
    <xf numFmtId="2" fontId="16" fillId="0" borderId="8" xfId="0" applyNumberFormat="1" applyFont="1" applyBorder="1" applyAlignment="1" applyProtection="1">
      <alignment horizontal="center" vertical="center"/>
    </xf>
    <xf numFmtId="2" fontId="15" fillId="0" borderId="3" xfId="2" applyNumberFormat="1" applyFont="1" applyBorder="1" applyAlignment="1">
      <alignment horizontal="center" vertical="center"/>
    </xf>
    <xf numFmtId="2" fontId="15" fillId="0" borderId="4" xfId="2" applyNumberFormat="1" applyFont="1" applyBorder="1" applyAlignment="1">
      <alignment horizontal="center" vertical="center"/>
    </xf>
    <xf numFmtId="2" fontId="15" fillId="0" borderId="5" xfId="2" applyNumberFormat="1" applyFont="1" applyBorder="1" applyAlignment="1">
      <alignment horizontal="center" vertical="center"/>
    </xf>
    <xf numFmtId="2" fontId="9" fillId="0" borderId="3" xfId="2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9" fillId="0" borderId="3" xfId="2" applyNumberFormat="1" applyFont="1" applyFill="1" applyBorder="1" applyAlignment="1">
      <alignment horizontal="right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0" borderId="4" xfId="1" applyFont="1" applyBorder="1" applyAlignment="1" applyProtection="1">
      <alignment horizontal="center" wrapText="1"/>
      <protection locked="0"/>
    </xf>
    <xf numFmtId="0" fontId="5" fillId="0" borderId="5" xfId="1" applyFont="1" applyBorder="1" applyAlignment="1" applyProtection="1">
      <alignment horizontal="center" wrapText="1"/>
      <protection locked="0"/>
    </xf>
    <xf numFmtId="2" fontId="11" fillId="0" borderId="3" xfId="2" applyNumberFormat="1" applyFont="1" applyBorder="1" applyAlignment="1" applyProtection="1">
      <alignment horizontal="center"/>
    </xf>
    <xf numFmtId="2" fontId="11" fillId="0" borderId="5" xfId="2" applyNumberFormat="1" applyFont="1" applyBorder="1" applyAlignment="1" applyProtection="1">
      <alignment horizontal="center"/>
    </xf>
    <xf numFmtId="2" fontId="9" fillId="0" borderId="3" xfId="2" applyNumberFormat="1" applyFont="1" applyBorder="1" applyAlignment="1" applyProtection="1">
      <alignment horizontal="right"/>
    </xf>
    <xf numFmtId="2" fontId="0" fillId="0" borderId="4" xfId="0" applyNumberFormat="1" applyBorder="1" applyAlignment="1" applyProtection="1">
      <alignment horizontal="right"/>
    </xf>
    <xf numFmtId="2" fontId="5" fillId="0" borderId="3" xfId="2" applyNumberFormat="1" applyFont="1" applyBorder="1" applyAlignment="1" applyProtection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2" fontId="9" fillId="0" borderId="3" xfId="2" applyNumberFormat="1" applyFont="1" applyFill="1" applyBorder="1" applyAlignment="1" applyProtection="1">
      <alignment horizontal="right"/>
    </xf>
    <xf numFmtId="2" fontId="11" fillId="0" borderId="3" xfId="0" applyNumberFormat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1" fillId="0" borderId="1" xfId="2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2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1" xfId="1" applyFont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center" vertical="center" textRotation="90" wrapText="1"/>
    </xf>
    <xf numFmtId="0" fontId="10" fillId="0" borderId="1" xfId="1" applyFont="1" applyBorder="1" applyAlignment="1" applyProtection="1">
      <alignment horizontal="left" vertical="center" textRotation="90" wrapText="1"/>
      <protection locked="0"/>
    </xf>
    <xf numFmtId="0" fontId="10" fillId="0" borderId="14" xfId="1" applyFont="1" applyBorder="1" applyAlignment="1" applyProtection="1">
      <alignment horizontal="left" vertical="center" textRotation="90" wrapText="1"/>
      <protection locked="0"/>
    </xf>
    <xf numFmtId="0" fontId="4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5" xfId="1" applyFont="1" applyBorder="1" applyAlignment="1">
      <alignment vertical="top"/>
    </xf>
    <xf numFmtId="0" fontId="7" fillId="0" borderId="4" xfId="1" applyFont="1" applyBorder="1" applyAlignment="1">
      <alignment horizontal="left"/>
    </xf>
    <xf numFmtId="20" fontId="5" fillId="0" borderId="3" xfId="1" applyNumberFormat="1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1" fillId="0" borderId="4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1" xfId="1" applyBorder="1" applyAlignment="1">
      <alignment vertical="center"/>
    </xf>
    <xf numFmtId="2" fontId="11" fillId="0" borderId="1" xfId="2" applyNumberFormat="1" applyFont="1" applyBorder="1" applyAlignment="1">
      <alignment horizontal="center"/>
    </xf>
    <xf numFmtId="2" fontId="0" fillId="0" borderId="1" xfId="0" applyNumberFormat="1" applyBorder="1" applyAlignment="1"/>
    <xf numFmtId="2" fontId="15" fillId="0" borderId="7" xfId="2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/>
    <xf numFmtId="2" fontId="11" fillId="0" borderId="11" xfId="2" applyNumberFormat="1" applyFont="1" applyBorder="1" applyAlignment="1">
      <alignment horizontal="center"/>
    </xf>
    <xf numFmtId="2" fontId="0" fillId="0" borderId="13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2" fillId="0" borderId="1" xfId="1" applyNumberFormat="1" applyBorder="1" applyAlignment="1" applyProtection="1">
      <alignment vertical="center"/>
    </xf>
    <xf numFmtId="0" fontId="4" fillId="0" borderId="1" xfId="1" applyNumberFormat="1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textRotation="90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2" fillId="0" borderId="14" xfId="1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27" fillId="0" borderId="3" xfId="1" applyNumberFormat="1" applyFont="1" applyBorder="1" applyAlignment="1">
      <alignment horizontal="center" vertical="top"/>
    </xf>
    <xf numFmtId="0" fontId="27" fillId="0" borderId="4" xfId="0" applyNumberFormat="1" applyFont="1" applyBorder="1" applyAlignment="1">
      <alignment horizontal="center"/>
    </xf>
    <xf numFmtId="0" fontId="27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0" fillId="0" borderId="4" xfId="0" applyNumberFormat="1" applyBorder="1" applyAlignment="1"/>
    <xf numFmtId="0" fontId="0" fillId="0" borderId="5" xfId="0" applyNumberFormat="1" applyBorder="1" applyAlignment="1"/>
    <xf numFmtId="0" fontId="9" fillId="0" borderId="3" xfId="1" applyNumberFormat="1" applyFont="1" applyBorder="1" applyAlignment="1">
      <alignment horizontal="right"/>
    </xf>
    <xf numFmtId="0" fontId="9" fillId="0" borderId="5" xfId="0" applyNumberFormat="1" applyFont="1" applyBorder="1" applyAlignment="1">
      <alignment horizontal="right"/>
    </xf>
    <xf numFmtId="0" fontId="22" fillId="0" borderId="3" xfId="2" applyNumberFormat="1" applyFon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2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2" fillId="0" borderId="3" xfId="1" applyNumberFormat="1" applyFont="1" applyBorder="1" applyAlignment="1">
      <alignment horizontal="left"/>
    </xf>
    <xf numFmtId="0" fontId="20" fillId="0" borderId="4" xfId="0" applyNumberFormat="1" applyFont="1" applyBorder="1" applyAlignment="1">
      <alignment horizontal="left"/>
    </xf>
    <xf numFmtId="0" fontId="20" fillId="0" borderId="4" xfId="0" applyNumberFormat="1" applyFont="1" applyBorder="1" applyAlignment="1"/>
    <xf numFmtId="0" fontId="20" fillId="0" borderId="5" xfId="0" applyNumberFormat="1" applyFont="1" applyBorder="1" applyAlignment="1"/>
    <xf numFmtId="0" fontId="9" fillId="0" borderId="3" xfId="1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10" fillId="0" borderId="14" xfId="1" applyNumberFormat="1" applyFont="1" applyBorder="1" applyAlignment="1">
      <alignment horizontal="center" vertical="center" textRotation="90" wrapText="1"/>
    </xf>
    <xf numFmtId="0" fontId="10" fillId="0" borderId="1" xfId="1" applyNumberFormat="1" applyFont="1" applyBorder="1" applyAlignment="1" applyProtection="1">
      <alignment horizontal="left" vertical="center" textRotation="90" wrapText="1"/>
      <protection locked="0"/>
    </xf>
    <xf numFmtId="0" fontId="10" fillId="0" borderId="14" xfId="1" applyNumberFormat="1" applyFont="1" applyBorder="1" applyAlignment="1" applyProtection="1">
      <alignment horizontal="left" vertical="center" textRotation="90" wrapText="1"/>
      <protection locked="0"/>
    </xf>
    <xf numFmtId="0" fontId="2" fillId="0" borderId="14" xfId="1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track_sheets" xfId="2"/>
  </cellStyles>
  <dxfs count="416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7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7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77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7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7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8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52500.LINK2.GPN.GOV.UK\34473400$\Users\Ann\Documents\Club%20Champs%20Entry%20Result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DS%202015\SDS%20Seniors%20Entries%20%20Sept%202015%20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5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7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8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ntry list"/>
      <sheetName val="Event List"/>
      <sheetName val="Proxy pbs"/>
      <sheetName val="Officials"/>
      <sheetName val="Manual notes"/>
      <sheetName val="Track"/>
      <sheetName val="Field"/>
      <sheetName val="Tables"/>
      <sheetName val="Income"/>
      <sheetName val="Track Final"/>
      <sheetName val="Field Final"/>
      <sheetName val="Entry list2"/>
      <sheetName val="Track Results"/>
      <sheetName val="Field Results"/>
      <sheetName val="OGM"/>
      <sheetName val="Scores"/>
      <sheetName val="Parameters"/>
      <sheetName val="For forum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A28" t="str">
            <v>Central</v>
          </cell>
        </row>
        <row r="29">
          <cell r="A29" t="str">
            <v>Kirkintilloch</v>
          </cell>
        </row>
        <row r="30">
          <cell r="A30" t="str">
            <v>FVH</v>
          </cell>
        </row>
        <row r="31">
          <cell r="A31" t="str">
            <v>Livingston</v>
          </cell>
        </row>
        <row r="32">
          <cell r="A32" t="str">
            <v>Whitemoss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Numbered Athletes"/>
      <sheetName val="Results"/>
      <sheetName val="T01"/>
      <sheetName val="T01A"/>
      <sheetName val="T02"/>
      <sheetName val="T03"/>
      <sheetName val="T04"/>
      <sheetName val="T04B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A"/>
      <sheetName val="T27B"/>
      <sheetName val="T28"/>
      <sheetName val="T29"/>
      <sheetName val="T30"/>
      <sheetName val="Distance Blank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1"/>
      <sheetName val="T42"/>
      <sheetName val="T43"/>
      <sheetName val="T44"/>
      <sheetName val="T45"/>
      <sheetName val="T46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9"/>
      <sheetName val="T60"/>
      <sheetName val="T61"/>
      <sheetName val="T62"/>
      <sheetName val="T63"/>
      <sheetName val="T64"/>
      <sheetName val="T65"/>
      <sheetName val="T66"/>
      <sheetName val="T67"/>
      <sheetName val="T68"/>
      <sheetName val="T71"/>
      <sheetName val="T72"/>
      <sheetName val="T73"/>
      <sheetName val="T74"/>
      <sheetName val="T75"/>
      <sheetName val="T76"/>
      <sheetName val="T77"/>
      <sheetName val="T78"/>
      <sheetName val="T79"/>
      <sheetName val="T80"/>
      <sheetName val="T81"/>
      <sheetName val="Track 8 Blank"/>
      <sheetName val="F01"/>
      <sheetName val="F02"/>
      <sheetName val="F03"/>
      <sheetName val="F04"/>
      <sheetName val="F05"/>
      <sheetName val="F06"/>
      <sheetName val="F07"/>
      <sheetName val="F08"/>
      <sheetName val="F0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  <sheetName val="F26"/>
      <sheetName val="Timetable"/>
      <sheetName val="F27"/>
      <sheetName val="F28"/>
      <sheetName val="F29"/>
      <sheetName val="F30"/>
      <sheetName val="F31"/>
      <sheetName val="F32"/>
      <sheetName val="F33"/>
      <sheetName val="F34"/>
      <sheetName val=" field blank"/>
      <sheetName val="F35"/>
      <sheetName val="F36"/>
      <sheetName val="F37"/>
      <sheetName val="F38"/>
      <sheetName val="F39"/>
      <sheetName val="F40"/>
    </sheetNames>
    <sheetDataSet>
      <sheetData sheetId="0"/>
      <sheetData sheetId="1"/>
      <sheetData sheetId="2"/>
      <sheetData sheetId="3">
        <row r="2">
          <cell r="C2">
            <v>0.46875</v>
          </cell>
        </row>
        <row r="3">
          <cell r="D3" t="str">
            <v>1500m Run with T01A</v>
          </cell>
          <cell r="E3" t="str">
            <v>Male/Female</v>
          </cell>
          <cell r="F3" t="str">
            <v>LD/PD - A/B/C</v>
          </cell>
        </row>
        <row r="5">
          <cell r="C5">
            <v>125</v>
          </cell>
        </row>
        <row r="6">
          <cell r="C6">
            <v>190</v>
          </cell>
        </row>
        <row r="7">
          <cell r="C7">
            <v>25</v>
          </cell>
        </row>
        <row r="8">
          <cell r="C8">
            <v>192</v>
          </cell>
        </row>
        <row r="9">
          <cell r="C9">
            <v>176</v>
          </cell>
        </row>
        <row r="10">
          <cell r="C10">
            <v>201</v>
          </cell>
        </row>
        <row r="11">
          <cell r="C11">
            <v>34</v>
          </cell>
        </row>
        <row r="12">
          <cell r="C12">
            <v>246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 t="str">
            <v>SDS Seniors Perth 09/9/15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0.46875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T01</v>
          </cell>
          <cell r="D16" t="str">
            <v>1500m Run with T01A</v>
          </cell>
          <cell r="E16" t="str">
            <v>Male/Female</v>
          </cell>
          <cell r="F16" t="str">
            <v>LD/PD - A/B/C</v>
          </cell>
          <cell r="G16">
            <v>0</v>
          </cell>
        </row>
        <row r="17">
          <cell r="C17" t="str">
            <v>No</v>
          </cell>
          <cell r="D17" t="str">
            <v>Name</v>
          </cell>
          <cell r="E17" t="str">
            <v>Club</v>
          </cell>
          <cell r="F17" t="str">
            <v>Class</v>
          </cell>
          <cell r="G17">
            <v>0</v>
          </cell>
        </row>
        <row r="18">
          <cell r="C18">
            <v>125</v>
          </cell>
          <cell r="D18" t="str">
            <v>Derek Rae</v>
          </cell>
          <cell r="E18" t="str">
            <v>Fife</v>
          </cell>
          <cell r="F18" t="str">
            <v>PD</v>
          </cell>
          <cell r="G18">
            <v>0</v>
          </cell>
        </row>
        <row r="19">
          <cell r="C19">
            <v>190</v>
          </cell>
          <cell r="D19" t="str">
            <v>Steven Bryce</v>
          </cell>
          <cell r="E19" t="str">
            <v>West of Scotland</v>
          </cell>
          <cell r="F19" t="str">
            <v>LD</v>
          </cell>
          <cell r="G19" t="str">
            <v>A</v>
          </cell>
        </row>
        <row r="20">
          <cell r="C20">
            <v>25</v>
          </cell>
          <cell r="D20" t="str">
            <v>Owen Miller</v>
          </cell>
          <cell r="E20" t="str">
            <v>Fife</v>
          </cell>
          <cell r="F20" t="str">
            <v>LD</v>
          </cell>
          <cell r="G20" t="str">
            <v>A</v>
          </cell>
        </row>
        <row r="21">
          <cell r="C21">
            <v>192</v>
          </cell>
          <cell r="D21" t="str">
            <v>Darren Carruthers</v>
          </cell>
          <cell r="E21" t="str">
            <v>West of Scotland</v>
          </cell>
          <cell r="F21" t="str">
            <v>LD</v>
          </cell>
          <cell r="G21" t="str">
            <v>B</v>
          </cell>
        </row>
        <row r="22">
          <cell r="C22">
            <v>176</v>
          </cell>
          <cell r="D22" t="str">
            <v>John Roy</v>
          </cell>
          <cell r="E22" t="str">
            <v>Perth/Tayside</v>
          </cell>
          <cell r="F22" t="str">
            <v>LD</v>
          </cell>
          <cell r="G22" t="str">
            <v>B</v>
          </cell>
        </row>
      </sheetData>
      <sheetData sheetId="4">
        <row r="2">
          <cell r="C2">
            <v>0.46875</v>
          </cell>
        </row>
        <row r="3">
          <cell r="D3" t="str">
            <v>1500m Run withT01</v>
          </cell>
          <cell r="E3" t="str">
            <v>Male/Female</v>
          </cell>
          <cell r="F3" t="str">
            <v>LD - A/B/C</v>
          </cell>
        </row>
        <row r="5">
          <cell r="C5">
            <v>178</v>
          </cell>
        </row>
        <row r="6">
          <cell r="C6">
            <v>177</v>
          </cell>
        </row>
        <row r="7">
          <cell r="C7">
            <v>28</v>
          </cell>
        </row>
        <row r="8">
          <cell r="C8">
            <v>0</v>
          </cell>
        </row>
        <row r="9">
          <cell r="C9">
            <v>222</v>
          </cell>
        </row>
        <row r="10">
          <cell r="C10">
            <v>0</v>
          </cell>
        </row>
        <row r="11">
          <cell r="C11">
            <v>249</v>
          </cell>
        </row>
        <row r="12">
          <cell r="C12">
            <v>0</v>
          </cell>
        </row>
      </sheetData>
      <sheetData sheetId="5">
        <row r="2">
          <cell r="C2">
            <v>0.47569444444444442</v>
          </cell>
        </row>
        <row r="3">
          <cell r="D3" t="str">
            <v xml:space="preserve">1500m Wheelchair </v>
          </cell>
          <cell r="E3" t="str">
            <v>Female</v>
          </cell>
          <cell r="F3">
            <v>0</v>
          </cell>
        </row>
        <row r="5">
          <cell r="C5">
            <v>236</v>
          </cell>
        </row>
        <row r="6">
          <cell r="C6">
            <v>235</v>
          </cell>
        </row>
        <row r="7">
          <cell r="C7">
            <v>233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6">
        <row r="2">
          <cell r="C2">
            <v>0.47916666666666669</v>
          </cell>
        </row>
        <row r="3">
          <cell r="D3" t="str">
            <v>100m +21 Secs</v>
          </cell>
          <cell r="E3" t="str">
            <v>Female</v>
          </cell>
          <cell r="F3" t="str">
            <v>LD E2</v>
          </cell>
        </row>
        <row r="5">
          <cell r="C5">
            <v>103</v>
          </cell>
        </row>
        <row r="6">
          <cell r="C6">
            <v>111</v>
          </cell>
        </row>
        <row r="7">
          <cell r="C7">
            <v>184</v>
          </cell>
        </row>
        <row r="8">
          <cell r="C8">
            <v>102</v>
          </cell>
        </row>
        <row r="9">
          <cell r="C9">
            <v>109</v>
          </cell>
        </row>
        <row r="10">
          <cell r="C10">
            <v>183</v>
          </cell>
        </row>
        <row r="11">
          <cell r="C11">
            <v>107</v>
          </cell>
        </row>
        <row r="12">
          <cell r="C12">
            <v>0</v>
          </cell>
        </row>
      </sheetData>
      <sheetData sheetId="7">
        <row r="2">
          <cell r="C2">
            <v>0.47916666666666669</v>
          </cell>
        </row>
        <row r="3">
          <cell r="D3" t="str">
            <v xml:space="preserve">100m+ 21 Secs </v>
          </cell>
          <cell r="E3" t="str">
            <v>Female</v>
          </cell>
          <cell r="F3" t="str">
            <v>LD E1</v>
          </cell>
        </row>
        <row r="5">
          <cell r="C5">
            <v>84</v>
          </cell>
        </row>
        <row r="6">
          <cell r="C6">
            <v>108</v>
          </cell>
        </row>
        <row r="7">
          <cell r="C7">
            <v>83</v>
          </cell>
        </row>
        <row r="8">
          <cell r="C8">
            <v>81</v>
          </cell>
        </row>
        <row r="9">
          <cell r="C9">
            <v>97</v>
          </cell>
        </row>
        <row r="10">
          <cell r="C10">
            <v>89</v>
          </cell>
        </row>
        <row r="11">
          <cell r="C11">
            <v>78</v>
          </cell>
        </row>
        <row r="12">
          <cell r="C12">
            <v>0</v>
          </cell>
        </row>
      </sheetData>
      <sheetData sheetId="8"/>
      <sheetData sheetId="9">
        <row r="2">
          <cell r="C2">
            <v>0.47916666666666669</v>
          </cell>
        </row>
        <row r="3">
          <cell r="D3" t="str">
            <v>100m 19-21 Secs</v>
          </cell>
          <cell r="E3" t="str">
            <v xml:space="preserve">Female </v>
          </cell>
          <cell r="F3" t="str">
            <v>LD D</v>
          </cell>
        </row>
        <row r="5">
          <cell r="C5">
            <v>244</v>
          </cell>
        </row>
        <row r="6">
          <cell r="C6">
            <v>101</v>
          </cell>
        </row>
        <row r="7">
          <cell r="C7">
            <v>179</v>
          </cell>
        </row>
        <row r="8">
          <cell r="C8">
            <v>168</v>
          </cell>
        </row>
        <row r="9">
          <cell r="C9">
            <v>167</v>
          </cell>
        </row>
        <row r="10">
          <cell r="C10">
            <v>80</v>
          </cell>
        </row>
        <row r="11">
          <cell r="C11">
            <v>116</v>
          </cell>
        </row>
        <row r="12">
          <cell r="C12">
            <v>79</v>
          </cell>
        </row>
      </sheetData>
      <sheetData sheetId="10">
        <row r="2">
          <cell r="C2">
            <v>0.47916666666666669</v>
          </cell>
        </row>
        <row r="3">
          <cell r="D3" t="str">
            <v>100m 17-19 Secs</v>
          </cell>
          <cell r="E3" t="str">
            <v>Female</v>
          </cell>
          <cell r="F3" t="str">
            <v xml:space="preserve">LD C/PD  </v>
          </cell>
        </row>
        <row r="5">
          <cell r="C5">
            <v>149</v>
          </cell>
        </row>
        <row r="6">
          <cell r="C6">
            <v>86</v>
          </cell>
        </row>
        <row r="7">
          <cell r="C7">
            <v>117</v>
          </cell>
        </row>
        <row r="8">
          <cell r="C8">
            <v>134</v>
          </cell>
        </row>
        <row r="9">
          <cell r="C9">
            <v>219</v>
          </cell>
        </row>
        <row r="10">
          <cell r="C10">
            <v>141</v>
          </cell>
        </row>
        <row r="11">
          <cell r="C11">
            <v>77</v>
          </cell>
        </row>
        <row r="12">
          <cell r="C12">
            <v>0</v>
          </cell>
        </row>
      </sheetData>
      <sheetData sheetId="11">
        <row r="2">
          <cell r="C2">
            <v>0.47916666666666669</v>
          </cell>
        </row>
        <row r="3">
          <cell r="D3" t="str">
            <v>100m 15-17 Secs</v>
          </cell>
          <cell r="E3" t="str">
            <v xml:space="preserve">Female </v>
          </cell>
          <cell r="F3" t="str">
            <v>LD -  B</v>
          </cell>
        </row>
        <row r="5">
          <cell r="C5">
            <v>135</v>
          </cell>
        </row>
        <row r="6">
          <cell r="C6">
            <v>100</v>
          </cell>
        </row>
        <row r="7">
          <cell r="C7">
            <v>113</v>
          </cell>
        </row>
        <row r="8">
          <cell r="C8">
            <v>127</v>
          </cell>
        </row>
        <row r="9">
          <cell r="C9">
            <v>218</v>
          </cell>
        </row>
        <row r="10">
          <cell r="C10">
            <v>88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2">
        <row r="2">
          <cell r="C2">
            <v>0.48958333333333331</v>
          </cell>
        </row>
        <row r="3">
          <cell r="D3" t="str">
            <v>100m +17.5 Secs</v>
          </cell>
          <cell r="E3" t="str">
            <v>Male</v>
          </cell>
          <cell r="F3" t="str">
            <v>LD  E5</v>
          </cell>
        </row>
        <row r="5">
          <cell r="C5">
            <v>54</v>
          </cell>
        </row>
        <row r="6">
          <cell r="C6">
            <v>182</v>
          </cell>
        </row>
        <row r="7">
          <cell r="C7">
            <v>52</v>
          </cell>
        </row>
        <row r="8">
          <cell r="C8">
            <v>186</v>
          </cell>
        </row>
        <row r="9">
          <cell r="C9">
            <v>56</v>
          </cell>
        </row>
        <row r="10">
          <cell r="C10">
            <v>185</v>
          </cell>
        </row>
        <row r="11">
          <cell r="C11">
            <v>187</v>
          </cell>
        </row>
        <row r="12">
          <cell r="C12">
            <v>0</v>
          </cell>
        </row>
      </sheetData>
      <sheetData sheetId="13">
        <row r="2">
          <cell r="C2">
            <v>0.48958333333333331</v>
          </cell>
        </row>
        <row r="3">
          <cell r="D3" t="str">
            <v>100m +17.5 Secs</v>
          </cell>
          <cell r="E3" t="str">
            <v>Male</v>
          </cell>
          <cell r="F3" t="str">
            <v xml:space="preserve">LD E4 / PD  </v>
          </cell>
        </row>
        <row r="5">
          <cell r="C5">
            <v>158</v>
          </cell>
        </row>
        <row r="6">
          <cell r="C6">
            <v>0</v>
          </cell>
        </row>
        <row r="7">
          <cell r="C7">
            <v>74</v>
          </cell>
        </row>
        <row r="8">
          <cell r="C8">
            <v>62</v>
          </cell>
        </row>
        <row r="9">
          <cell r="C9">
            <v>180</v>
          </cell>
        </row>
        <row r="10">
          <cell r="C10">
            <v>72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4">
        <row r="2">
          <cell r="C2">
            <v>0.48958333333333331</v>
          </cell>
        </row>
        <row r="3">
          <cell r="D3" t="str">
            <v>100m +17.5 Secs</v>
          </cell>
          <cell r="E3" t="str">
            <v>Male</v>
          </cell>
          <cell r="F3" t="str">
            <v>LD  E3</v>
          </cell>
        </row>
        <row r="5">
          <cell r="C5">
            <v>15</v>
          </cell>
        </row>
        <row r="6">
          <cell r="C6">
            <v>181</v>
          </cell>
        </row>
        <row r="7">
          <cell r="C7">
            <v>46</v>
          </cell>
        </row>
        <row r="8">
          <cell r="C8">
            <v>217</v>
          </cell>
        </row>
        <row r="9">
          <cell r="C9">
            <v>73</v>
          </cell>
        </row>
        <row r="10">
          <cell r="C10">
            <v>49</v>
          </cell>
        </row>
        <row r="11">
          <cell r="C11">
            <v>61</v>
          </cell>
        </row>
        <row r="12">
          <cell r="C12">
            <v>0</v>
          </cell>
        </row>
      </sheetData>
      <sheetData sheetId="15">
        <row r="2">
          <cell r="C2">
            <v>0.48958333333333331</v>
          </cell>
        </row>
        <row r="3">
          <cell r="D3" t="str">
            <v xml:space="preserve">100m +17.5 Secs </v>
          </cell>
          <cell r="E3" t="str">
            <v>Male</v>
          </cell>
          <cell r="F3" t="str">
            <v>LD  E2</v>
          </cell>
        </row>
        <row r="5">
          <cell r="C5">
            <v>33</v>
          </cell>
        </row>
        <row r="6">
          <cell r="C6">
            <v>75</v>
          </cell>
        </row>
        <row r="7">
          <cell r="C7">
            <v>31</v>
          </cell>
        </row>
        <row r="8">
          <cell r="C8">
            <v>209</v>
          </cell>
        </row>
        <row r="9">
          <cell r="C9">
            <v>32</v>
          </cell>
        </row>
        <row r="10">
          <cell r="C10">
            <v>11</v>
          </cell>
        </row>
        <row r="11">
          <cell r="C11">
            <v>246</v>
          </cell>
        </row>
        <row r="12">
          <cell r="C12">
            <v>0</v>
          </cell>
        </row>
      </sheetData>
      <sheetData sheetId="16">
        <row r="2">
          <cell r="C2">
            <v>0.48958333333333331</v>
          </cell>
        </row>
        <row r="3">
          <cell r="D3" t="str">
            <v>100m +17.5 Secs</v>
          </cell>
          <cell r="E3" t="str">
            <v>Male</v>
          </cell>
          <cell r="F3" t="str">
            <v>LD E1</v>
          </cell>
        </row>
        <row r="5">
          <cell r="C5">
            <v>59</v>
          </cell>
        </row>
        <row r="6">
          <cell r="C6">
            <v>76</v>
          </cell>
        </row>
        <row r="7">
          <cell r="C7">
            <v>213</v>
          </cell>
        </row>
        <row r="8">
          <cell r="C8">
            <v>69</v>
          </cell>
        </row>
        <row r="9">
          <cell r="C9">
            <v>40</v>
          </cell>
        </row>
        <row r="10">
          <cell r="C10">
            <v>57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7">
        <row r="2">
          <cell r="C2">
            <v>0.5</v>
          </cell>
        </row>
        <row r="3">
          <cell r="D3" t="str">
            <v>100m 16-17.5 Secs</v>
          </cell>
          <cell r="E3" t="str">
            <v xml:space="preserve">Male </v>
          </cell>
          <cell r="F3" t="str">
            <v>LD D2</v>
          </cell>
        </row>
        <row r="5">
          <cell r="C5">
            <v>0</v>
          </cell>
        </row>
        <row r="6">
          <cell r="C6">
            <v>19</v>
          </cell>
        </row>
        <row r="7">
          <cell r="C7">
            <v>41</v>
          </cell>
        </row>
        <row r="8">
          <cell r="C8">
            <v>245</v>
          </cell>
        </row>
        <row r="9">
          <cell r="C9">
            <v>30</v>
          </cell>
        </row>
        <row r="10">
          <cell r="C10">
            <v>58</v>
          </cell>
        </row>
        <row r="11">
          <cell r="C11">
            <v>22</v>
          </cell>
        </row>
        <row r="12">
          <cell r="C12">
            <v>0</v>
          </cell>
        </row>
      </sheetData>
      <sheetData sheetId="18">
        <row r="2">
          <cell r="C2">
            <v>0.5</v>
          </cell>
        </row>
        <row r="3">
          <cell r="D3" t="str">
            <v>100m 16-17.5 Secs</v>
          </cell>
          <cell r="E3" t="str">
            <v>Male</v>
          </cell>
          <cell r="F3" t="str">
            <v>LD D1</v>
          </cell>
        </row>
        <row r="5">
          <cell r="C5">
            <v>0</v>
          </cell>
        </row>
        <row r="6">
          <cell r="C6">
            <v>5</v>
          </cell>
        </row>
        <row r="7">
          <cell r="C7">
            <v>42</v>
          </cell>
        </row>
        <row r="8">
          <cell r="C8">
            <v>214</v>
          </cell>
        </row>
        <row r="9">
          <cell r="C9">
            <v>39</v>
          </cell>
        </row>
        <row r="10">
          <cell r="C10">
            <v>7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9">
        <row r="2">
          <cell r="C2">
            <v>0.50694444444444442</v>
          </cell>
        </row>
        <row r="3">
          <cell r="D3" t="str">
            <v>100m 14.5 - 16 Secs</v>
          </cell>
          <cell r="E3" t="str">
            <v>Male</v>
          </cell>
          <cell r="F3" t="str">
            <v>LD C3</v>
          </cell>
        </row>
        <row r="5">
          <cell r="C5">
            <v>210</v>
          </cell>
        </row>
        <row r="6">
          <cell r="C6">
            <v>21</v>
          </cell>
        </row>
        <row r="7">
          <cell r="C7">
            <v>202</v>
          </cell>
        </row>
        <row r="8">
          <cell r="C8">
            <v>44</v>
          </cell>
        </row>
        <row r="9">
          <cell r="C9">
            <v>143</v>
          </cell>
        </row>
        <row r="10">
          <cell r="C10">
            <v>13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20">
        <row r="2">
          <cell r="C2">
            <v>0.50694444444444442</v>
          </cell>
        </row>
        <row r="3">
          <cell r="D3" t="str">
            <v>100m 14.5-16.0</v>
          </cell>
          <cell r="E3" t="str">
            <v>Male</v>
          </cell>
          <cell r="F3" t="str">
            <v>LD C2</v>
          </cell>
        </row>
        <row r="5">
          <cell r="C5">
            <v>10</v>
          </cell>
        </row>
        <row r="6">
          <cell r="C6">
            <v>162</v>
          </cell>
        </row>
        <row r="7">
          <cell r="C7">
            <v>6</v>
          </cell>
        </row>
        <row r="8">
          <cell r="C8">
            <v>43</v>
          </cell>
        </row>
        <row r="9">
          <cell r="C9">
            <v>211</v>
          </cell>
        </row>
        <row r="10">
          <cell r="C10">
            <v>9</v>
          </cell>
        </row>
        <row r="11">
          <cell r="C11">
            <v>20</v>
          </cell>
        </row>
        <row r="12">
          <cell r="C12">
            <v>0</v>
          </cell>
        </row>
      </sheetData>
      <sheetData sheetId="21">
        <row r="2">
          <cell r="C2">
            <v>0.50694444444444442</v>
          </cell>
        </row>
        <row r="3">
          <cell r="D3" t="str">
            <v xml:space="preserve">100m   14.5-16 Secs </v>
          </cell>
          <cell r="E3" t="str">
            <v>Male</v>
          </cell>
          <cell r="F3" t="str">
            <v>LD/VI C1</v>
          </cell>
        </row>
        <row r="5">
          <cell r="C5">
            <v>241</v>
          </cell>
        </row>
        <row r="6">
          <cell r="C6">
            <v>16</v>
          </cell>
        </row>
        <row r="7">
          <cell r="C7">
            <v>199</v>
          </cell>
        </row>
        <row r="8">
          <cell r="C8">
            <v>161</v>
          </cell>
        </row>
        <row r="9">
          <cell r="C9">
            <v>38</v>
          </cell>
        </row>
        <row r="10">
          <cell r="C10">
            <v>131</v>
          </cell>
        </row>
        <row r="11">
          <cell r="C11">
            <v>142</v>
          </cell>
        </row>
        <row r="12">
          <cell r="C12">
            <v>23</v>
          </cell>
        </row>
      </sheetData>
      <sheetData sheetId="22">
        <row r="2">
          <cell r="C2">
            <v>0.51388888888888895</v>
          </cell>
        </row>
        <row r="3">
          <cell r="D3" t="str">
            <v>100m    13 - 14.5 Secs</v>
          </cell>
          <cell r="E3" t="str">
            <v>Male</v>
          </cell>
          <cell r="F3" t="str">
            <v>LD  B2</v>
          </cell>
        </row>
        <row r="5">
          <cell r="C5">
            <v>0</v>
          </cell>
        </row>
        <row r="6">
          <cell r="C6">
            <v>196</v>
          </cell>
        </row>
        <row r="7">
          <cell r="C7">
            <v>194</v>
          </cell>
        </row>
        <row r="8">
          <cell r="C8">
            <v>14</v>
          </cell>
        </row>
        <row r="9">
          <cell r="C9">
            <v>207</v>
          </cell>
        </row>
        <row r="10">
          <cell r="C10">
            <v>34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23">
        <row r="2">
          <cell r="C2">
            <v>0.51388888888888895</v>
          </cell>
        </row>
        <row r="3">
          <cell r="D3" t="str">
            <v>100m     13-14.5Secs</v>
          </cell>
          <cell r="E3" t="str">
            <v xml:space="preserve">Male </v>
          </cell>
          <cell r="F3" t="str">
            <v>LD B1</v>
          </cell>
        </row>
        <row r="5">
          <cell r="C5">
            <v>243</v>
          </cell>
        </row>
        <row r="6">
          <cell r="C6">
            <v>133</v>
          </cell>
        </row>
        <row r="7">
          <cell r="C7">
            <v>226</v>
          </cell>
        </row>
        <row r="8">
          <cell r="C8">
            <v>160</v>
          </cell>
        </row>
        <row r="9">
          <cell r="C9">
            <v>140</v>
          </cell>
        </row>
        <row r="10">
          <cell r="C10">
            <v>200</v>
          </cell>
        </row>
        <row r="11">
          <cell r="C11">
            <v>191</v>
          </cell>
        </row>
        <row r="12">
          <cell r="C12">
            <v>0</v>
          </cell>
        </row>
      </sheetData>
      <sheetData sheetId="24">
        <row r="2">
          <cell r="C2">
            <v>0.51388888888888895</v>
          </cell>
        </row>
        <row r="3">
          <cell r="D3" t="str">
            <v>100m -13 Secs</v>
          </cell>
          <cell r="E3" t="str">
            <v>Male</v>
          </cell>
          <cell r="F3" t="str">
            <v>LD   A</v>
          </cell>
        </row>
        <row r="5">
          <cell r="C5">
            <v>139</v>
          </cell>
        </row>
        <row r="6">
          <cell r="C6">
            <v>164</v>
          </cell>
        </row>
        <row r="7">
          <cell r="C7">
            <v>136</v>
          </cell>
        </row>
        <row r="8">
          <cell r="C8">
            <v>208</v>
          </cell>
        </row>
        <row r="9">
          <cell r="C9">
            <v>203</v>
          </cell>
        </row>
        <row r="10">
          <cell r="C10">
            <v>206</v>
          </cell>
        </row>
        <row r="11">
          <cell r="C11">
            <v>136</v>
          </cell>
        </row>
        <row r="12">
          <cell r="C12">
            <v>198</v>
          </cell>
        </row>
      </sheetData>
      <sheetData sheetId="25">
        <row r="2">
          <cell r="C2">
            <v>0.52083333333333337</v>
          </cell>
        </row>
        <row r="3">
          <cell r="D3" t="str">
            <v>100m Race Runner</v>
          </cell>
          <cell r="E3" t="str">
            <v>Male / Female</v>
          </cell>
          <cell r="F3" t="str">
            <v>RR1</v>
          </cell>
        </row>
        <row r="5">
          <cell r="C5">
            <v>0</v>
          </cell>
        </row>
        <row r="6">
          <cell r="C6">
            <v>231</v>
          </cell>
        </row>
        <row r="7">
          <cell r="C7">
            <v>0</v>
          </cell>
        </row>
        <row r="8">
          <cell r="C8">
            <v>188</v>
          </cell>
        </row>
        <row r="9">
          <cell r="C9">
            <v>0</v>
          </cell>
        </row>
        <row r="10">
          <cell r="C10">
            <v>175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26">
        <row r="2">
          <cell r="C2">
            <v>0.52083333333333337</v>
          </cell>
        </row>
        <row r="3">
          <cell r="D3" t="str">
            <v>100m Race Runner</v>
          </cell>
          <cell r="E3" t="str">
            <v>Male/ Female</v>
          </cell>
          <cell r="F3" t="str">
            <v>RR2</v>
          </cell>
        </row>
        <row r="5">
          <cell r="C5">
            <v>0</v>
          </cell>
        </row>
        <row r="6">
          <cell r="C6">
            <v>230</v>
          </cell>
        </row>
        <row r="7">
          <cell r="C7">
            <v>0</v>
          </cell>
        </row>
        <row r="8">
          <cell r="C8">
            <v>159</v>
          </cell>
        </row>
        <row r="9">
          <cell r="C9">
            <v>0</v>
          </cell>
        </row>
        <row r="10">
          <cell r="C10">
            <v>229</v>
          </cell>
        </row>
        <row r="11">
          <cell r="C11">
            <v>0</v>
          </cell>
        </row>
        <row r="12">
          <cell r="C12">
            <v>148</v>
          </cell>
        </row>
      </sheetData>
      <sheetData sheetId="27">
        <row r="2">
          <cell r="C2">
            <v>0.52083333333333337</v>
          </cell>
        </row>
        <row r="3">
          <cell r="D3" t="str">
            <v>100m</v>
          </cell>
          <cell r="E3" t="str">
            <v>Male/Female</v>
          </cell>
          <cell r="F3" t="str">
            <v>W/C 3/4</v>
          </cell>
        </row>
        <row r="5">
          <cell r="C5">
            <v>150</v>
          </cell>
        </row>
        <row r="6">
          <cell r="C6">
            <v>0</v>
          </cell>
        </row>
        <row r="7">
          <cell r="C7">
            <v>242</v>
          </cell>
        </row>
        <row r="8">
          <cell r="C8">
            <v>118</v>
          </cell>
        </row>
        <row r="9">
          <cell r="C9">
            <v>151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28">
        <row r="3">
          <cell r="D3" t="str">
            <v>100m</v>
          </cell>
          <cell r="E3" t="str">
            <v>Male/Female</v>
          </cell>
          <cell r="F3" t="str">
            <v>W/C1/2  RR3</v>
          </cell>
        </row>
        <row r="5">
          <cell r="C5">
            <v>232</v>
          </cell>
        </row>
        <row r="6">
          <cell r="C6">
            <v>234</v>
          </cell>
        </row>
        <row r="7">
          <cell r="C7">
            <v>4</v>
          </cell>
        </row>
        <row r="8">
          <cell r="C8">
            <v>228</v>
          </cell>
        </row>
        <row r="9">
          <cell r="C9">
            <v>236</v>
          </cell>
        </row>
        <row r="10">
          <cell r="C10">
            <v>235</v>
          </cell>
        </row>
        <row r="11">
          <cell r="C11">
            <v>233</v>
          </cell>
        </row>
        <row r="12">
          <cell r="C12">
            <v>0</v>
          </cell>
        </row>
      </sheetData>
      <sheetData sheetId="29">
        <row r="2">
          <cell r="C2">
            <v>0.53125</v>
          </cell>
        </row>
        <row r="3">
          <cell r="D3" t="str">
            <v>400 +80 Secs/+67 Secs</v>
          </cell>
          <cell r="E3" t="str">
            <v>Male/Female</v>
          </cell>
          <cell r="F3" t="str">
            <v>LD B/C</v>
          </cell>
        </row>
        <row r="5">
          <cell r="C5">
            <v>219</v>
          </cell>
        </row>
        <row r="6">
          <cell r="C6">
            <v>141</v>
          </cell>
        </row>
        <row r="7">
          <cell r="C7">
            <v>181</v>
          </cell>
        </row>
        <row r="8">
          <cell r="C8">
            <v>11</v>
          </cell>
        </row>
        <row r="9">
          <cell r="C9">
            <v>5</v>
          </cell>
        </row>
        <row r="10">
          <cell r="C10">
            <v>41</v>
          </cell>
        </row>
        <row r="11">
          <cell r="C11">
            <v>8</v>
          </cell>
        </row>
        <row r="12">
          <cell r="C12">
            <v>0</v>
          </cell>
        </row>
      </sheetData>
      <sheetData sheetId="30">
        <row r="2">
          <cell r="C2">
            <v>0.53125</v>
          </cell>
        </row>
        <row r="3">
          <cell r="D3" t="str">
            <v>400m 61-67 Secs</v>
          </cell>
          <cell r="E3" t="str">
            <v>Male</v>
          </cell>
          <cell r="F3" t="str">
            <v>LD  B2</v>
          </cell>
        </row>
        <row r="5">
          <cell r="C5">
            <v>210</v>
          </cell>
        </row>
        <row r="6">
          <cell r="C6">
            <v>35</v>
          </cell>
        </row>
        <row r="7">
          <cell r="C7">
            <v>128</v>
          </cell>
        </row>
        <row r="8">
          <cell r="C8">
            <v>216</v>
          </cell>
        </row>
        <row r="9">
          <cell r="C9">
            <v>195</v>
          </cell>
        </row>
        <row r="10">
          <cell r="C10">
            <v>37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31">
        <row r="2">
          <cell r="C2">
            <v>0.53125</v>
          </cell>
        </row>
        <row r="3">
          <cell r="D3" t="str">
            <v>400m 61-67 Sec/-61 Sec</v>
          </cell>
          <cell r="E3" t="str">
            <v xml:space="preserve">Male </v>
          </cell>
          <cell r="F3" t="str">
            <v>LD B1/A</v>
          </cell>
        </row>
        <row r="5">
          <cell r="C5">
            <v>163</v>
          </cell>
        </row>
        <row r="6">
          <cell r="C6">
            <v>205</v>
          </cell>
        </row>
        <row r="7">
          <cell r="C7">
            <v>194</v>
          </cell>
        </row>
        <row r="8">
          <cell r="C8">
            <v>190</v>
          </cell>
        </row>
        <row r="9">
          <cell r="C9">
            <v>136</v>
          </cell>
        </row>
        <row r="10">
          <cell r="C10">
            <v>208</v>
          </cell>
        </row>
        <row r="11">
          <cell r="C11">
            <v>204</v>
          </cell>
        </row>
        <row r="12">
          <cell r="C12">
            <v>25</v>
          </cell>
        </row>
      </sheetData>
      <sheetData sheetId="32">
        <row r="2">
          <cell r="C2">
            <v>0.53819444444444442</v>
          </cell>
        </row>
        <row r="3">
          <cell r="D3" t="str">
            <v>400m  Race Running</v>
          </cell>
          <cell r="E3" t="str">
            <v>Male/Female</v>
          </cell>
          <cell r="F3">
            <v>0</v>
          </cell>
        </row>
        <row r="5">
          <cell r="C5">
            <v>0</v>
          </cell>
        </row>
        <row r="6">
          <cell r="C6">
            <v>148</v>
          </cell>
        </row>
        <row r="7">
          <cell r="C7">
            <v>0</v>
          </cell>
        </row>
        <row r="8">
          <cell r="C8">
            <v>229</v>
          </cell>
        </row>
        <row r="9">
          <cell r="C9">
            <v>0</v>
          </cell>
        </row>
        <row r="10">
          <cell r="C10">
            <v>159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33">
        <row r="2">
          <cell r="C2">
            <v>0.53819444444444442</v>
          </cell>
        </row>
        <row r="3">
          <cell r="D3" t="str">
            <v>400m Wheelchair/RR</v>
          </cell>
          <cell r="E3" t="str">
            <v>Male/Female</v>
          </cell>
          <cell r="F3">
            <v>0</v>
          </cell>
        </row>
        <row r="5">
          <cell r="C5">
            <v>234</v>
          </cell>
        </row>
        <row r="6">
          <cell r="C6">
            <v>232</v>
          </cell>
        </row>
        <row r="7">
          <cell r="C7">
            <v>242</v>
          </cell>
        </row>
        <row r="8">
          <cell r="C8">
            <v>228</v>
          </cell>
        </row>
        <row r="9">
          <cell r="C9">
            <v>4</v>
          </cell>
        </row>
        <row r="10">
          <cell r="C10">
            <v>236</v>
          </cell>
        </row>
        <row r="11">
          <cell r="C11">
            <v>235</v>
          </cell>
        </row>
        <row r="12">
          <cell r="C12">
            <v>233</v>
          </cell>
        </row>
      </sheetData>
      <sheetData sheetId="34">
        <row r="2">
          <cell r="C2">
            <v>0.54166666666666663</v>
          </cell>
        </row>
        <row r="3">
          <cell r="D3" t="str">
            <v>400m Walk</v>
          </cell>
          <cell r="E3" t="str">
            <v>Female</v>
          </cell>
          <cell r="F3" t="str">
            <v>LD - Open</v>
          </cell>
        </row>
        <row r="5">
          <cell r="C5">
            <v>170</v>
          </cell>
        </row>
        <row r="6">
          <cell r="C6">
            <v>103</v>
          </cell>
        </row>
        <row r="7">
          <cell r="C7">
            <v>91</v>
          </cell>
        </row>
        <row r="8">
          <cell r="C8">
            <v>82</v>
          </cell>
        </row>
        <row r="9">
          <cell r="C9">
            <v>92</v>
          </cell>
        </row>
        <row r="10">
          <cell r="C10">
            <v>96</v>
          </cell>
        </row>
        <row r="11">
          <cell r="C11">
            <v>87</v>
          </cell>
        </row>
        <row r="12">
          <cell r="C12">
            <v>90</v>
          </cell>
        </row>
      </sheetData>
      <sheetData sheetId="35">
        <row r="2">
          <cell r="C2">
            <v>0.54166666666666663</v>
          </cell>
        </row>
        <row r="3">
          <cell r="D3" t="str">
            <v>400m Walk</v>
          </cell>
          <cell r="E3" t="str">
            <v>Male</v>
          </cell>
          <cell r="F3" t="str">
            <v>LD Open 2</v>
          </cell>
        </row>
        <row r="5">
          <cell r="C5">
            <v>53</v>
          </cell>
        </row>
        <row r="6">
          <cell r="C6">
            <v>63</v>
          </cell>
        </row>
        <row r="7">
          <cell r="C7">
            <v>73</v>
          </cell>
        </row>
        <row r="8">
          <cell r="C8">
            <v>60</v>
          </cell>
        </row>
        <row r="9">
          <cell r="C9">
            <v>70</v>
          </cell>
        </row>
        <row r="10">
          <cell r="C10">
            <v>48</v>
          </cell>
        </row>
        <row r="11">
          <cell r="C11">
            <v>55</v>
          </cell>
        </row>
        <row r="12">
          <cell r="C12">
            <v>0</v>
          </cell>
        </row>
      </sheetData>
      <sheetData sheetId="36">
        <row r="2">
          <cell r="C2">
            <v>0.54166666666666663</v>
          </cell>
        </row>
        <row r="3">
          <cell r="D3" t="str">
            <v>400m Walk</v>
          </cell>
          <cell r="E3" t="str">
            <v xml:space="preserve">Male </v>
          </cell>
          <cell r="F3" t="str">
            <v>LD Open 1</v>
          </cell>
        </row>
        <row r="5">
          <cell r="C5">
            <v>45</v>
          </cell>
        </row>
        <row r="6">
          <cell r="C6">
            <v>51</v>
          </cell>
        </row>
        <row r="7">
          <cell r="C7">
            <v>18</v>
          </cell>
        </row>
        <row r="8">
          <cell r="C8">
            <v>13</v>
          </cell>
        </row>
        <row r="9">
          <cell r="C9">
            <v>46</v>
          </cell>
        </row>
        <row r="10">
          <cell r="C10">
            <v>47</v>
          </cell>
        </row>
        <row r="11">
          <cell r="C11">
            <v>15</v>
          </cell>
        </row>
        <row r="12">
          <cell r="C12">
            <v>0</v>
          </cell>
        </row>
      </sheetData>
      <sheetData sheetId="37"/>
      <sheetData sheetId="38">
        <row r="2">
          <cell r="C2">
            <v>0.57291666666666663</v>
          </cell>
        </row>
        <row r="3">
          <cell r="D3" t="str">
            <v>200m +36 Secs</v>
          </cell>
          <cell r="E3" t="str">
            <v>Female</v>
          </cell>
          <cell r="F3" t="str">
            <v>LD C/PD</v>
          </cell>
          <cell r="H3">
            <v>0</v>
          </cell>
        </row>
        <row r="5">
          <cell r="C5">
            <v>149</v>
          </cell>
        </row>
        <row r="6">
          <cell r="C6">
            <v>227</v>
          </cell>
        </row>
        <row r="7">
          <cell r="C7">
            <v>86</v>
          </cell>
        </row>
        <row r="8">
          <cell r="C8">
            <v>88</v>
          </cell>
        </row>
        <row r="9">
          <cell r="C9">
            <v>141</v>
          </cell>
        </row>
        <row r="10">
          <cell r="C10">
            <v>223</v>
          </cell>
        </row>
        <row r="11">
          <cell r="C11">
            <v>219</v>
          </cell>
        </row>
        <row r="12">
          <cell r="C12">
            <v>0</v>
          </cell>
        </row>
      </sheetData>
      <sheetData sheetId="39">
        <row r="2">
          <cell r="C2">
            <v>0.57291666666666663</v>
          </cell>
        </row>
        <row r="3">
          <cell r="D3" t="str">
            <v>200m -33/33-36 Secs</v>
          </cell>
          <cell r="E3" t="str">
            <v xml:space="preserve">Female </v>
          </cell>
          <cell r="F3" t="str">
            <v>LD B/A</v>
          </cell>
          <cell r="H3">
            <v>0</v>
          </cell>
        </row>
        <row r="5">
          <cell r="C5">
            <v>218</v>
          </cell>
        </row>
        <row r="6">
          <cell r="C6">
            <v>135</v>
          </cell>
        </row>
        <row r="7">
          <cell r="C7">
            <v>113</v>
          </cell>
        </row>
        <row r="8">
          <cell r="C8">
            <v>126</v>
          </cell>
        </row>
        <row r="9">
          <cell r="C9">
            <v>127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40">
        <row r="2">
          <cell r="C2">
            <v>0.57986111111111105</v>
          </cell>
        </row>
        <row r="3">
          <cell r="D3" t="str">
            <v>200M +33.5 Secs</v>
          </cell>
          <cell r="E3" t="str">
            <v>Male</v>
          </cell>
          <cell r="F3" t="str">
            <v>LD/D2</v>
          </cell>
        </row>
        <row r="5">
          <cell r="C5">
            <v>0</v>
          </cell>
        </row>
        <row r="6">
          <cell r="C6">
            <v>22</v>
          </cell>
        </row>
        <row r="7">
          <cell r="C7">
            <v>137</v>
          </cell>
        </row>
        <row r="8">
          <cell r="C8">
            <v>40</v>
          </cell>
        </row>
        <row r="9">
          <cell r="C9">
            <v>130</v>
          </cell>
        </row>
        <row r="10">
          <cell r="C10">
            <v>76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41">
        <row r="2">
          <cell r="C2">
            <v>0.57986111111111105</v>
          </cell>
        </row>
        <row r="3">
          <cell r="D3" t="str">
            <v>200m +33.5 secs</v>
          </cell>
          <cell r="E3" t="str">
            <v>Male</v>
          </cell>
          <cell r="F3" t="str">
            <v>LD  D1</v>
          </cell>
        </row>
        <row r="5">
          <cell r="C5">
            <v>143</v>
          </cell>
        </row>
        <row r="6">
          <cell r="C6">
            <v>23</v>
          </cell>
        </row>
        <row r="7">
          <cell r="C7">
            <v>6</v>
          </cell>
        </row>
        <row r="8">
          <cell r="C8">
            <v>44</v>
          </cell>
        </row>
        <row r="9">
          <cell r="C9">
            <v>9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42">
        <row r="2">
          <cell r="C2">
            <v>0.57986111111111105</v>
          </cell>
        </row>
        <row r="3">
          <cell r="D3" t="str">
            <v>200m 30-33.5 Secs</v>
          </cell>
          <cell r="E3" t="str">
            <v>Male</v>
          </cell>
          <cell r="F3" t="str">
            <v>LD C2</v>
          </cell>
        </row>
        <row r="5">
          <cell r="C5">
            <v>41</v>
          </cell>
        </row>
        <row r="6">
          <cell r="C6">
            <v>42</v>
          </cell>
        </row>
        <row r="7">
          <cell r="C7">
            <v>142</v>
          </cell>
        </row>
        <row r="8">
          <cell r="C8">
            <v>21</v>
          </cell>
        </row>
        <row r="9">
          <cell r="C9">
            <v>43</v>
          </cell>
        </row>
        <row r="10">
          <cell r="C10">
            <v>20</v>
          </cell>
        </row>
        <row r="11">
          <cell r="C11">
            <v>39</v>
          </cell>
        </row>
        <row r="12">
          <cell r="C12">
            <v>0</v>
          </cell>
        </row>
      </sheetData>
      <sheetData sheetId="43">
        <row r="2">
          <cell r="C2">
            <v>0.57986111111111105</v>
          </cell>
        </row>
        <row r="3">
          <cell r="D3" t="str">
            <v>200m 30-33.5Secs</v>
          </cell>
          <cell r="E3" t="str">
            <v>Male</v>
          </cell>
          <cell r="F3" t="str">
            <v>LD C1/VI</v>
          </cell>
        </row>
        <row r="5">
          <cell r="C5">
            <v>210</v>
          </cell>
        </row>
        <row r="6">
          <cell r="C6">
            <v>1</v>
          </cell>
        </row>
        <row r="7">
          <cell r="C7">
            <v>37</v>
          </cell>
        </row>
        <row r="8">
          <cell r="C8">
            <v>133</v>
          </cell>
        </row>
        <row r="9">
          <cell r="C9">
            <v>226</v>
          </cell>
        </row>
        <row r="10">
          <cell r="C10">
            <v>211</v>
          </cell>
        </row>
        <row r="11">
          <cell r="C11">
            <v>215</v>
          </cell>
        </row>
        <row r="12">
          <cell r="C12">
            <v>241</v>
          </cell>
        </row>
      </sheetData>
      <sheetData sheetId="44">
        <row r="2">
          <cell r="C2">
            <v>0.58680555555555558</v>
          </cell>
        </row>
        <row r="3">
          <cell r="D3" t="str">
            <v xml:space="preserve"> 200m 26.5-30 Secs</v>
          </cell>
          <cell r="E3" t="str">
            <v>Male</v>
          </cell>
          <cell r="F3" t="str">
            <v>LD B2</v>
          </cell>
        </row>
        <row r="5">
          <cell r="C5">
            <v>38</v>
          </cell>
        </row>
        <row r="6">
          <cell r="C6">
            <v>194</v>
          </cell>
        </row>
        <row r="7">
          <cell r="C7">
            <v>64</v>
          </cell>
        </row>
        <row r="8">
          <cell r="C8">
            <v>216</v>
          </cell>
        </row>
        <row r="9">
          <cell r="C9">
            <v>207</v>
          </cell>
        </row>
        <row r="10">
          <cell r="C10">
            <v>196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45">
        <row r="2">
          <cell r="C2">
            <v>0.58680555555555558</v>
          </cell>
        </row>
        <row r="3">
          <cell r="D3" t="str">
            <v>200m 26.5-30 Secs</v>
          </cell>
          <cell r="E3" t="str">
            <v>Male</v>
          </cell>
          <cell r="F3" t="str">
            <v>LD B1</v>
          </cell>
        </row>
        <row r="5">
          <cell r="C5">
            <v>128</v>
          </cell>
        </row>
        <row r="6">
          <cell r="C6">
            <v>140</v>
          </cell>
        </row>
        <row r="7">
          <cell r="C7">
            <v>191</v>
          </cell>
        </row>
        <row r="8">
          <cell r="C8">
            <v>139</v>
          </cell>
        </row>
        <row r="9">
          <cell r="C9">
            <v>160</v>
          </cell>
        </row>
        <row r="10">
          <cell r="C10">
            <v>132</v>
          </cell>
        </row>
        <row r="11">
          <cell r="C11">
            <v>131</v>
          </cell>
        </row>
        <row r="12">
          <cell r="C12">
            <v>0</v>
          </cell>
        </row>
      </sheetData>
      <sheetData sheetId="46">
        <row r="2">
          <cell r="C2">
            <v>0.58680555555555558</v>
          </cell>
        </row>
        <row r="3">
          <cell r="D3" t="str">
            <v>200m -26.5 Secs</v>
          </cell>
          <cell r="E3" t="str">
            <v>Male</v>
          </cell>
          <cell r="F3" t="str">
            <v>LD A/VI</v>
          </cell>
        </row>
        <row r="5">
          <cell r="C5">
            <v>243</v>
          </cell>
        </row>
        <row r="6">
          <cell r="C6">
            <v>203</v>
          </cell>
        </row>
        <row r="7">
          <cell r="C7">
            <v>208</v>
          </cell>
        </row>
        <row r="8">
          <cell r="C8">
            <v>206</v>
          </cell>
        </row>
        <row r="9">
          <cell r="C9">
            <v>198</v>
          </cell>
        </row>
        <row r="10">
          <cell r="C10">
            <v>164</v>
          </cell>
        </row>
        <row r="11">
          <cell r="C11">
            <v>136</v>
          </cell>
        </row>
        <row r="12">
          <cell r="C12">
            <v>201</v>
          </cell>
        </row>
      </sheetData>
      <sheetData sheetId="47">
        <row r="2">
          <cell r="C2">
            <v>0.59375</v>
          </cell>
        </row>
        <row r="3">
          <cell r="D3" t="str">
            <v>200m Race Runner</v>
          </cell>
          <cell r="E3" t="str">
            <v>Male/Female</v>
          </cell>
          <cell r="F3" t="str">
            <v>RR1/WC4</v>
          </cell>
        </row>
        <row r="5">
          <cell r="C5">
            <v>0</v>
          </cell>
        </row>
        <row r="6">
          <cell r="C6">
            <v>231</v>
          </cell>
        </row>
        <row r="7">
          <cell r="C7">
            <v>0</v>
          </cell>
        </row>
        <row r="8">
          <cell r="C8">
            <v>188</v>
          </cell>
        </row>
        <row r="9">
          <cell r="C9">
            <v>0</v>
          </cell>
        </row>
        <row r="10">
          <cell r="C10">
            <v>175</v>
          </cell>
        </row>
        <row r="11">
          <cell r="C11">
            <v>0</v>
          </cell>
        </row>
        <row r="12">
          <cell r="C12">
            <v>118</v>
          </cell>
        </row>
      </sheetData>
      <sheetData sheetId="48">
        <row r="2">
          <cell r="C2">
            <v>0.59375</v>
          </cell>
        </row>
        <row r="3">
          <cell r="D3" t="str">
            <v>200m Race Runner</v>
          </cell>
          <cell r="E3" t="str">
            <v>Male/Female</v>
          </cell>
          <cell r="F3" t="str">
            <v>RR2</v>
          </cell>
        </row>
        <row r="5">
          <cell r="C5">
            <v>0</v>
          </cell>
        </row>
        <row r="6">
          <cell r="C6">
            <v>148</v>
          </cell>
        </row>
        <row r="7">
          <cell r="C7">
            <v>229</v>
          </cell>
        </row>
        <row r="8">
          <cell r="C8">
            <v>159</v>
          </cell>
        </row>
        <row r="9">
          <cell r="C9">
            <v>230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49">
        <row r="2">
          <cell r="C2">
            <v>0.59375</v>
          </cell>
        </row>
        <row r="3">
          <cell r="D3" t="str">
            <v>200m RR/WC</v>
          </cell>
          <cell r="E3" t="str">
            <v>Male/Female</v>
          </cell>
          <cell r="F3" t="str">
            <v>WC123/RR3</v>
          </cell>
        </row>
        <row r="5">
          <cell r="C5">
            <v>242</v>
          </cell>
        </row>
        <row r="6">
          <cell r="C6">
            <v>232</v>
          </cell>
        </row>
        <row r="7">
          <cell r="C7">
            <v>233</v>
          </cell>
        </row>
        <row r="8">
          <cell r="C8">
            <v>234</v>
          </cell>
        </row>
        <row r="9">
          <cell r="C9">
            <v>4</v>
          </cell>
        </row>
        <row r="10">
          <cell r="C10">
            <v>236</v>
          </cell>
        </row>
        <row r="11">
          <cell r="C11">
            <v>235</v>
          </cell>
        </row>
        <row r="12">
          <cell r="C12">
            <v>228</v>
          </cell>
        </row>
      </sheetData>
      <sheetData sheetId="50">
        <row r="2">
          <cell r="C2">
            <v>0.60416666666666663</v>
          </cell>
        </row>
        <row r="3">
          <cell r="D3" t="str">
            <v>60m +13 Secs</v>
          </cell>
          <cell r="E3" t="str">
            <v>Female</v>
          </cell>
          <cell r="F3" t="str">
            <v>LD E3</v>
          </cell>
        </row>
        <row r="5">
          <cell r="C5">
            <v>0</v>
          </cell>
        </row>
        <row r="6">
          <cell r="C6">
            <v>109</v>
          </cell>
        </row>
        <row r="7">
          <cell r="C7">
            <v>107</v>
          </cell>
        </row>
        <row r="8">
          <cell r="C8">
            <v>99</v>
          </cell>
        </row>
        <row r="9">
          <cell r="C9">
            <v>102</v>
          </cell>
        </row>
        <row r="10">
          <cell r="C10">
            <v>184</v>
          </cell>
        </row>
        <row r="11">
          <cell r="C11">
            <v>106</v>
          </cell>
        </row>
        <row r="12">
          <cell r="C12">
            <v>94</v>
          </cell>
        </row>
      </sheetData>
      <sheetData sheetId="51">
        <row r="2">
          <cell r="C2">
            <v>0.60416666666666663</v>
          </cell>
        </row>
        <row r="3">
          <cell r="D3" t="str">
            <v>60m +13 Secs</v>
          </cell>
          <cell r="E3" t="str">
            <v>Female</v>
          </cell>
          <cell r="F3" t="str">
            <v>LD E2</v>
          </cell>
        </row>
        <row r="5">
          <cell r="C5">
            <v>0</v>
          </cell>
        </row>
        <row r="6">
          <cell r="C6">
            <v>82</v>
          </cell>
        </row>
        <row r="7">
          <cell r="C7">
            <v>91</v>
          </cell>
        </row>
        <row r="8">
          <cell r="C8">
            <v>84</v>
          </cell>
        </row>
        <row r="9">
          <cell r="C9">
            <v>92</v>
          </cell>
        </row>
        <row r="10">
          <cell r="C10">
            <v>115</v>
          </cell>
        </row>
        <row r="11">
          <cell r="C11">
            <v>183</v>
          </cell>
        </row>
        <row r="12">
          <cell r="C12">
            <v>111</v>
          </cell>
        </row>
      </sheetData>
      <sheetData sheetId="52">
        <row r="2">
          <cell r="C2">
            <v>0.60416666666666663</v>
          </cell>
        </row>
        <row r="3">
          <cell r="D3" t="str">
            <v>60m +13 Secs</v>
          </cell>
          <cell r="E3" t="str">
            <v>Female</v>
          </cell>
          <cell r="F3" t="str">
            <v>LD/PD E1</v>
          </cell>
        </row>
        <row r="5">
          <cell r="C5">
            <v>239</v>
          </cell>
        </row>
        <row r="6">
          <cell r="C6">
            <v>171</v>
          </cell>
        </row>
        <row r="7">
          <cell r="C7">
            <v>169</v>
          </cell>
        </row>
        <row r="8">
          <cell r="C8">
            <v>95</v>
          </cell>
        </row>
        <row r="9">
          <cell r="C9">
            <v>247</v>
          </cell>
        </row>
        <row r="10">
          <cell r="C10">
            <v>96</v>
          </cell>
        </row>
        <row r="11">
          <cell r="C11">
            <v>0</v>
          </cell>
        </row>
        <row r="12">
          <cell r="C12">
            <v>104</v>
          </cell>
        </row>
      </sheetData>
      <sheetData sheetId="53">
        <row r="2">
          <cell r="C2">
            <v>0.60416666666666663</v>
          </cell>
        </row>
        <row r="3">
          <cell r="D3" t="str">
            <v>60m 12-13 Secs</v>
          </cell>
          <cell r="E3" t="str">
            <v xml:space="preserve">Female </v>
          </cell>
          <cell r="F3" t="str">
            <v>LD D2</v>
          </cell>
        </row>
        <row r="5">
          <cell r="C5">
            <v>0</v>
          </cell>
        </row>
        <row r="6">
          <cell r="C6">
            <v>81</v>
          </cell>
        </row>
        <row r="7">
          <cell r="C7">
            <v>97</v>
          </cell>
        </row>
        <row r="8">
          <cell r="C8">
            <v>244</v>
          </cell>
        </row>
        <row r="9">
          <cell r="C9">
            <v>83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54">
        <row r="2">
          <cell r="C2">
            <v>0.60416666666666663</v>
          </cell>
        </row>
        <row r="3">
          <cell r="D3" t="str">
            <v xml:space="preserve">60m 12-13 Secs </v>
          </cell>
          <cell r="E3" t="str">
            <v>Female</v>
          </cell>
          <cell r="F3" t="str">
            <v>LD D1</v>
          </cell>
        </row>
        <row r="5">
          <cell r="C5">
            <v>0</v>
          </cell>
        </row>
        <row r="6">
          <cell r="C6">
            <v>89</v>
          </cell>
        </row>
        <row r="7">
          <cell r="C7">
            <v>90</v>
          </cell>
        </row>
        <row r="8">
          <cell r="C8">
            <v>108</v>
          </cell>
        </row>
        <row r="9">
          <cell r="C9">
            <v>87</v>
          </cell>
        </row>
        <row r="10">
          <cell r="C10">
            <v>78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55">
        <row r="2">
          <cell r="C2">
            <v>0.60416666666666663</v>
          </cell>
        </row>
        <row r="3">
          <cell r="D3" t="str">
            <v>60m 11-12 Secs</v>
          </cell>
          <cell r="E3" t="str">
            <v xml:space="preserve">Female </v>
          </cell>
          <cell r="F3" t="str">
            <v>LD C</v>
          </cell>
        </row>
        <row r="5">
          <cell r="C5">
            <v>0</v>
          </cell>
        </row>
        <row r="6">
          <cell r="C6">
            <v>116</v>
          </cell>
        </row>
        <row r="7">
          <cell r="C7">
            <v>79</v>
          </cell>
        </row>
        <row r="8">
          <cell r="C8">
            <v>101</v>
          </cell>
        </row>
        <row r="9">
          <cell r="C9">
            <v>117</v>
          </cell>
        </row>
        <row r="10">
          <cell r="C10">
            <v>179</v>
          </cell>
        </row>
        <row r="11">
          <cell r="C11">
            <v>80</v>
          </cell>
        </row>
        <row r="12">
          <cell r="C12">
            <v>0</v>
          </cell>
        </row>
      </sheetData>
      <sheetData sheetId="56">
        <row r="2">
          <cell r="C2">
            <v>0.60416666666666663</v>
          </cell>
        </row>
        <row r="3">
          <cell r="D3" t="str">
            <v>60m 10-11 Secs</v>
          </cell>
          <cell r="E3" t="str">
            <v>Female</v>
          </cell>
          <cell r="F3" t="str">
            <v>LD B</v>
          </cell>
        </row>
        <row r="5">
          <cell r="C5">
            <v>0</v>
          </cell>
        </row>
        <row r="6">
          <cell r="C6">
            <v>225</v>
          </cell>
        </row>
        <row r="7">
          <cell r="C7">
            <v>88</v>
          </cell>
        </row>
        <row r="8">
          <cell r="C8">
            <v>218</v>
          </cell>
        </row>
        <row r="9">
          <cell r="C9">
            <v>100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57">
        <row r="3">
          <cell r="D3" t="str">
            <v xml:space="preserve">60m +12 Secs </v>
          </cell>
          <cell r="E3" t="str">
            <v xml:space="preserve">Male </v>
          </cell>
        </row>
        <row r="5">
          <cell r="C5">
            <v>53</v>
          </cell>
        </row>
        <row r="6">
          <cell r="C6">
            <v>45</v>
          </cell>
        </row>
        <row r="7">
          <cell r="C7">
            <v>56</v>
          </cell>
        </row>
        <row r="8">
          <cell r="C8">
            <v>60</v>
          </cell>
        </row>
        <row r="9">
          <cell r="C9">
            <v>186</v>
          </cell>
        </row>
        <row r="10">
          <cell r="C10">
            <v>62</v>
          </cell>
        </row>
        <row r="11">
          <cell r="C11">
            <v>63</v>
          </cell>
        </row>
        <row r="12">
          <cell r="C12">
            <v>52</v>
          </cell>
        </row>
      </sheetData>
      <sheetData sheetId="58">
        <row r="2">
          <cell r="C2">
            <v>0.61458333333333337</v>
          </cell>
        </row>
        <row r="3">
          <cell r="D3" t="str">
            <v>60m +12 Secs</v>
          </cell>
          <cell r="E3" t="str">
            <v>Male</v>
          </cell>
          <cell r="F3" t="str">
            <v>LD E4</v>
          </cell>
        </row>
        <row r="5">
          <cell r="C5">
            <v>0</v>
          </cell>
        </row>
        <row r="6">
          <cell r="C6">
            <v>72</v>
          </cell>
        </row>
        <row r="7">
          <cell r="C7">
            <v>187</v>
          </cell>
        </row>
        <row r="8">
          <cell r="C8">
            <v>18</v>
          </cell>
        </row>
        <row r="9">
          <cell r="C9">
            <v>17</v>
          </cell>
        </row>
        <row r="10">
          <cell r="C10">
            <v>48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59">
        <row r="2">
          <cell r="C2">
            <v>0.61458333333333337</v>
          </cell>
        </row>
        <row r="3">
          <cell r="D3" t="str">
            <v>60m +12 Secs</v>
          </cell>
          <cell r="E3" t="str">
            <v>Male</v>
          </cell>
          <cell r="F3" t="str">
            <v>LD E3</v>
          </cell>
        </row>
        <row r="5">
          <cell r="C5">
            <v>0</v>
          </cell>
        </row>
        <row r="6">
          <cell r="C6">
            <v>182</v>
          </cell>
        </row>
        <row r="7">
          <cell r="C7">
            <v>51</v>
          </cell>
        </row>
        <row r="8">
          <cell r="C8">
            <v>166</v>
          </cell>
        </row>
        <row r="9">
          <cell r="C9">
            <v>55</v>
          </cell>
        </row>
        <row r="10">
          <cell r="C10">
            <v>197</v>
          </cell>
        </row>
        <row r="11">
          <cell r="C11">
            <v>44</v>
          </cell>
        </row>
        <row r="12">
          <cell r="C12">
            <v>0</v>
          </cell>
        </row>
      </sheetData>
      <sheetData sheetId="60">
        <row r="2">
          <cell r="C2">
            <v>0.61458333333333337</v>
          </cell>
        </row>
        <row r="3">
          <cell r="D3" t="str">
            <v>60m +12 Secs</v>
          </cell>
          <cell r="E3" t="str">
            <v>Male</v>
          </cell>
          <cell r="F3" t="str">
            <v>LD E2</v>
          </cell>
        </row>
        <row r="5">
          <cell r="C5">
            <v>49</v>
          </cell>
        </row>
        <row r="6">
          <cell r="C6">
            <v>165</v>
          </cell>
        </row>
        <row r="7">
          <cell r="C7">
            <v>27</v>
          </cell>
        </row>
        <row r="8">
          <cell r="C8">
            <v>158</v>
          </cell>
        </row>
        <row r="9">
          <cell r="C9">
            <v>54</v>
          </cell>
        </row>
        <row r="10">
          <cell r="C10">
            <v>217</v>
          </cell>
        </row>
        <row r="11">
          <cell r="C11">
            <v>2</v>
          </cell>
        </row>
        <row r="12">
          <cell r="C12">
            <v>70</v>
          </cell>
        </row>
      </sheetData>
      <sheetData sheetId="61">
        <row r="2">
          <cell r="C2">
            <v>0.61458333333333337</v>
          </cell>
        </row>
        <row r="3">
          <cell r="D3" t="str">
            <v xml:space="preserve">60m +12 Secs </v>
          </cell>
          <cell r="E3" t="str">
            <v>Male</v>
          </cell>
          <cell r="F3" t="str">
            <v>LD E1</v>
          </cell>
        </row>
        <row r="5">
          <cell r="C5">
            <v>119</v>
          </cell>
        </row>
        <row r="6">
          <cell r="C6">
            <v>185</v>
          </cell>
        </row>
        <row r="7">
          <cell r="C7">
            <v>61</v>
          </cell>
        </row>
        <row r="8">
          <cell r="C8">
            <v>59</v>
          </cell>
        </row>
        <row r="9">
          <cell r="C9">
            <v>209</v>
          </cell>
        </row>
        <row r="10">
          <cell r="C10">
            <v>180</v>
          </cell>
        </row>
        <row r="11">
          <cell r="C11">
            <v>31</v>
          </cell>
        </row>
        <row r="12">
          <cell r="C12">
            <v>0</v>
          </cell>
        </row>
      </sheetData>
      <sheetData sheetId="62">
        <row r="2">
          <cell r="C2">
            <v>0.61458333333333337</v>
          </cell>
        </row>
        <row r="3">
          <cell r="D3" t="str">
            <v>60m 11-12Secs</v>
          </cell>
          <cell r="E3" t="str">
            <v>Male</v>
          </cell>
          <cell r="F3" t="str">
            <v>LD D</v>
          </cell>
        </row>
        <row r="5">
          <cell r="C5">
            <v>74</v>
          </cell>
        </row>
        <row r="6">
          <cell r="C6">
            <v>22</v>
          </cell>
        </row>
        <row r="7">
          <cell r="C7">
            <v>26</v>
          </cell>
        </row>
        <row r="8">
          <cell r="C8">
            <v>47</v>
          </cell>
        </row>
        <row r="9">
          <cell r="C9">
            <v>40</v>
          </cell>
        </row>
        <row r="10">
          <cell r="C10">
            <v>32</v>
          </cell>
        </row>
        <row r="11">
          <cell r="C11">
            <v>33</v>
          </cell>
        </row>
        <row r="12">
          <cell r="C12">
            <v>36</v>
          </cell>
        </row>
      </sheetData>
      <sheetData sheetId="63">
        <row r="2">
          <cell r="C2">
            <v>0.61458333333333337</v>
          </cell>
        </row>
        <row r="3">
          <cell r="D3" t="str">
            <v xml:space="preserve">60m 10-11 Secs </v>
          </cell>
          <cell r="E3" t="str">
            <v>Male</v>
          </cell>
          <cell r="F3" t="str">
            <v>LD C</v>
          </cell>
        </row>
        <row r="5">
          <cell r="C5">
            <v>39</v>
          </cell>
        </row>
        <row r="6">
          <cell r="C6">
            <v>245</v>
          </cell>
        </row>
        <row r="7">
          <cell r="C7">
            <v>7</v>
          </cell>
        </row>
        <row r="8">
          <cell r="C8">
            <v>19</v>
          </cell>
        </row>
        <row r="9">
          <cell r="C9">
            <v>30</v>
          </cell>
        </row>
        <row r="10">
          <cell r="C10">
            <v>213</v>
          </cell>
        </row>
        <row r="11">
          <cell r="C11">
            <v>58</v>
          </cell>
        </row>
        <row r="12">
          <cell r="C12">
            <v>214</v>
          </cell>
        </row>
      </sheetData>
      <sheetData sheetId="64">
        <row r="2">
          <cell r="C2">
            <v>0.61458333333333337</v>
          </cell>
        </row>
        <row r="3">
          <cell r="D3" t="str">
            <v>60m-9/ 9-10 Secs</v>
          </cell>
          <cell r="E3" t="str">
            <v xml:space="preserve">Male </v>
          </cell>
          <cell r="F3" t="str">
            <v xml:space="preserve">  LDA/B  VI</v>
          </cell>
        </row>
        <row r="5">
          <cell r="C5">
            <v>241</v>
          </cell>
        </row>
        <row r="6">
          <cell r="C6">
            <v>35</v>
          </cell>
        </row>
        <row r="7">
          <cell r="C7">
            <v>16</v>
          </cell>
        </row>
        <row r="8">
          <cell r="C8">
            <v>38</v>
          </cell>
        </row>
        <row r="9">
          <cell r="C9">
            <v>43</v>
          </cell>
        </row>
        <row r="10">
          <cell r="C10">
            <v>211</v>
          </cell>
        </row>
        <row r="11">
          <cell r="C11">
            <v>14</v>
          </cell>
        </row>
        <row r="12">
          <cell r="C12">
            <v>42</v>
          </cell>
        </row>
      </sheetData>
      <sheetData sheetId="65">
        <row r="2">
          <cell r="C2">
            <v>0.625</v>
          </cell>
        </row>
        <row r="3">
          <cell r="D3" t="str">
            <v>60m</v>
          </cell>
          <cell r="E3" t="str">
            <v>Female</v>
          </cell>
          <cell r="F3" t="str">
            <v>WC3/RR2</v>
          </cell>
        </row>
        <row r="5">
          <cell r="C5">
            <v>188</v>
          </cell>
        </row>
        <row r="6">
          <cell r="C6">
            <v>0</v>
          </cell>
        </row>
        <row r="7">
          <cell r="C7">
            <v>159</v>
          </cell>
        </row>
        <row r="8">
          <cell r="C8">
            <v>0</v>
          </cell>
        </row>
        <row r="9">
          <cell r="C9">
            <v>230</v>
          </cell>
        </row>
        <row r="10">
          <cell r="C10">
            <v>0</v>
          </cell>
        </row>
        <row r="11">
          <cell r="C11">
            <v>242</v>
          </cell>
        </row>
        <row r="12">
          <cell r="C12">
            <v>118</v>
          </cell>
        </row>
      </sheetData>
      <sheetData sheetId="66">
        <row r="2">
          <cell r="C2">
            <v>0.62847222222222221</v>
          </cell>
        </row>
        <row r="3">
          <cell r="D3" t="str">
            <v xml:space="preserve">800m +2.35/+2.50 </v>
          </cell>
          <cell r="E3" t="str">
            <v>Male/Female</v>
          </cell>
          <cell r="F3" t="str">
            <v>LD B/C2 VI</v>
          </cell>
        </row>
        <row r="5">
          <cell r="C5">
            <v>227</v>
          </cell>
        </row>
        <row r="6">
          <cell r="C6">
            <v>222</v>
          </cell>
        </row>
        <row r="7">
          <cell r="C7">
            <v>126</v>
          </cell>
        </row>
        <row r="8">
          <cell r="C8">
            <v>130</v>
          </cell>
        </row>
        <row r="9">
          <cell r="C9">
            <v>8</v>
          </cell>
        </row>
        <row r="10">
          <cell r="C10">
            <v>37</v>
          </cell>
        </row>
        <row r="11">
          <cell r="C11">
            <v>119</v>
          </cell>
        </row>
        <row r="12">
          <cell r="C12">
            <v>0</v>
          </cell>
        </row>
      </sheetData>
      <sheetData sheetId="67">
        <row r="2">
          <cell r="C2">
            <v>0.63194444444444442</v>
          </cell>
        </row>
        <row r="3">
          <cell r="D3" t="str">
            <v>800m +2.35</v>
          </cell>
          <cell r="E3" t="str">
            <v>Male</v>
          </cell>
          <cell r="F3" t="str">
            <v>LD C1</v>
          </cell>
        </row>
        <row r="5">
          <cell r="C5">
            <v>178</v>
          </cell>
        </row>
        <row r="6">
          <cell r="C6">
            <v>192</v>
          </cell>
        </row>
        <row r="7">
          <cell r="C7">
            <v>177</v>
          </cell>
        </row>
        <row r="8">
          <cell r="C8">
            <v>163</v>
          </cell>
        </row>
        <row r="9">
          <cell r="C9">
            <v>195</v>
          </cell>
        </row>
        <row r="10">
          <cell r="C10">
            <v>176</v>
          </cell>
        </row>
        <row r="11">
          <cell r="C11">
            <v>249</v>
          </cell>
        </row>
        <row r="12">
          <cell r="C12">
            <v>0</v>
          </cell>
        </row>
      </sheetData>
      <sheetData sheetId="68">
        <row r="2">
          <cell r="C2">
            <v>0.63541666666666663</v>
          </cell>
        </row>
        <row r="3">
          <cell r="D3" t="str">
            <v>800m -2.15/2.15-2.35</v>
          </cell>
          <cell r="E3" t="str">
            <v xml:space="preserve">Male </v>
          </cell>
          <cell r="F3" t="str">
            <v>LD A/B</v>
          </cell>
        </row>
        <row r="5">
          <cell r="C5">
            <v>25</v>
          </cell>
        </row>
        <row r="6">
          <cell r="C6">
            <v>205</v>
          </cell>
        </row>
        <row r="7">
          <cell r="C7">
            <v>216</v>
          </cell>
        </row>
        <row r="8">
          <cell r="C8">
            <v>34</v>
          </cell>
        </row>
        <row r="9">
          <cell r="C9">
            <v>201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69">
        <row r="2">
          <cell r="C2">
            <v>0.63888888888888895</v>
          </cell>
        </row>
        <row r="3">
          <cell r="D3" t="str">
            <v>800m Race Runner</v>
          </cell>
          <cell r="E3" t="str">
            <v>Male/Female</v>
          </cell>
          <cell r="F3" t="str">
            <v>RR2</v>
          </cell>
        </row>
        <row r="5">
          <cell r="C5">
            <v>0</v>
          </cell>
        </row>
        <row r="6">
          <cell r="C6">
            <v>148</v>
          </cell>
        </row>
        <row r="7">
          <cell r="C7">
            <v>229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0">
        <row r="2">
          <cell r="C2">
            <v>0.64236111111111105</v>
          </cell>
        </row>
        <row r="3">
          <cell r="D3" t="str">
            <v>800m WC/RR</v>
          </cell>
          <cell r="E3" t="str">
            <v>Male/Female</v>
          </cell>
          <cell r="F3" t="str">
            <v>WC 123/rr3</v>
          </cell>
        </row>
        <row r="5">
          <cell r="C5">
            <v>0</v>
          </cell>
        </row>
        <row r="6">
          <cell r="C6">
            <v>228</v>
          </cell>
        </row>
        <row r="7">
          <cell r="C7">
            <v>232</v>
          </cell>
        </row>
        <row r="8">
          <cell r="C8">
            <v>233</v>
          </cell>
        </row>
        <row r="9">
          <cell r="C9">
            <v>234</v>
          </cell>
        </row>
        <row r="10">
          <cell r="C10">
            <v>235</v>
          </cell>
        </row>
        <row r="11">
          <cell r="C11">
            <v>236</v>
          </cell>
        </row>
        <row r="12">
          <cell r="C12">
            <v>4</v>
          </cell>
        </row>
      </sheetData>
      <sheetData sheetId="71">
        <row r="2">
          <cell r="C2">
            <v>0.64583333333333337</v>
          </cell>
        </row>
        <row r="3">
          <cell r="D3" t="str">
            <v xml:space="preserve">4x100m +68 Secs </v>
          </cell>
          <cell r="E3" t="str">
            <v>Male</v>
          </cell>
          <cell r="F3" t="str">
            <v>LD C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2">
        <row r="2">
          <cell r="C2">
            <v>0.64930555555555558</v>
          </cell>
        </row>
        <row r="3">
          <cell r="D3" t="str">
            <v>4x100m +69/-69 Secs</v>
          </cell>
          <cell r="E3" t="str">
            <v>Female</v>
          </cell>
          <cell r="F3" t="str">
            <v>LD A/B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3">
        <row r="2">
          <cell r="C2">
            <v>0.65277777777777779</v>
          </cell>
        </row>
        <row r="3">
          <cell r="D3" t="str">
            <v>4x100m 60-68 Secs</v>
          </cell>
          <cell r="E3" t="str">
            <v>Male</v>
          </cell>
          <cell r="F3" t="str">
            <v>LD B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4">
        <row r="2">
          <cell r="C2">
            <v>0.65625</v>
          </cell>
        </row>
        <row r="3">
          <cell r="D3" t="str">
            <v>4x100m -60 Secs</v>
          </cell>
          <cell r="E3" t="str">
            <v>Male</v>
          </cell>
          <cell r="F3" t="str">
            <v>LD A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5">
        <row r="2">
          <cell r="C2">
            <v>0.65972222222222221</v>
          </cell>
        </row>
        <row r="3">
          <cell r="D3" t="str">
            <v>4x400m Open</v>
          </cell>
          <cell r="E3" t="str">
            <v>Male/Female</v>
          </cell>
          <cell r="F3" t="str">
            <v>LD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6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7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8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79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0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1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2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4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5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6"/>
      <sheetData sheetId="87"/>
      <sheetData sheetId="88">
        <row r="2">
          <cell r="D2" t="str">
            <v>Long Jump</v>
          </cell>
          <cell r="H2" t="str">
            <v>Female</v>
          </cell>
          <cell r="M2" t="str">
            <v>LD  A/B/C</v>
          </cell>
        </row>
        <row r="3">
          <cell r="C3" t="str">
            <v>11:00</v>
          </cell>
        </row>
        <row r="7">
          <cell r="B7">
            <v>85</v>
          </cell>
        </row>
        <row r="8">
          <cell r="B8">
            <v>225</v>
          </cell>
        </row>
        <row r="9">
          <cell r="B9">
            <v>222</v>
          </cell>
        </row>
        <row r="10">
          <cell r="B10">
            <v>0</v>
          </cell>
        </row>
        <row r="11">
          <cell r="B11">
            <v>126</v>
          </cell>
        </row>
        <row r="12">
          <cell r="B12">
            <v>86</v>
          </cell>
        </row>
        <row r="13">
          <cell r="B13">
            <v>127</v>
          </cell>
        </row>
        <row r="14">
          <cell r="B14">
            <v>149</v>
          </cell>
        </row>
        <row r="15">
          <cell r="B15">
            <v>0</v>
          </cell>
        </row>
        <row r="16">
          <cell r="B16">
            <v>77</v>
          </cell>
        </row>
        <row r="17">
          <cell r="B17">
            <v>78</v>
          </cell>
        </row>
        <row r="18">
          <cell r="B18">
            <v>79</v>
          </cell>
        </row>
        <row r="19">
          <cell r="B19">
            <v>113</v>
          </cell>
        </row>
        <row r="20">
          <cell r="B20">
            <v>80</v>
          </cell>
        </row>
        <row r="21">
          <cell r="B21">
            <v>168</v>
          </cell>
        </row>
        <row r="22">
          <cell r="B22">
            <v>81</v>
          </cell>
        </row>
      </sheetData>
      <sheetData sheetId="89">
        <row r="2">
          <cell r="D2" t="str">
            <v>Shot Putt 3.25Kg</v>
          </cell>
          <cell r="H2" t="str">
            <v>Male</v>
          </cell>
          <cell r="M2" t="str">
            <v>LD C2</v>
          </cell>
        </row>
        <row r="3">
          <cell r="C3" t="str">
            <v>11:00</v>
          </cell>
        </row>
        <row r="7">
          <cell r="B7">
            <v>48</v>
          </cell>
        </row>
        <row r="8">
          <cell r="B8">
            <v>17</v>
          </cell>
        </row>
        <row r="9">
          <cell r="B9">
            <v>60</v>
          </cell>
        </row>
        <row r="10">
          <cell r="B10">
            <v>54</v>
          </cell>
        </row>
        <row r="11">
          <cell r="B11">
            <v>59</v>
          </cell>
        </row>
        <row r="12">
          <cell r="B12">
            <v>70</v>
          </cell>
        </row>
        <row r="13">
          <cell r="B13">
            <v>16</v>
          </cell>
        </row>
        <row r="14">
          <cell r="B14">
            <v>74</v>
          </cell>
        </row>
        <row r="15">
          <cell r="B15">
            <v>27</v>
          </cell>
        </row>
        <row r="16">
          <cell r="B16">
            <v>75</v>
          </cell>
        </row>
      </sheetData>
      <sheetData sheetId="90">
        <row r="2">
          <cell r="D2" t="str">
            <v>Shot Putt 3.25Kg</v>
          </cell>
          <cell r="H2" t="str">
            <v>Male</v>
          </cell>
          <cell r="M2" t="str">
            <v>LD  C1</v>
          </cell>
        </row>
        <row r="3">
          <cell r="C3" t="str">
            <v>11:00</v>
          </cell>
        </row>
        <row r="7">
          <cell r="B7">
            <v>0</v>
          </cell>
        </row>
        <row r="8">
          <cell r="B8">
            <v>73</v>
          </cell>
        </row>
        <row r="9">
          <cell r="B9">
            <v>29</v>
          </cell>
        </row>
        <row r="10">
          <cell r="B10">
            <v>166</v>
          </cell>
        </row>
        <row r="11">
          <cell r="B11">
            <v>61</v>
          </cell>
        </row>
        <row r="12">
          <cell r="B12">
            <v>49</v>
          </cell>
        </row>
        <row r="13">
          <cell r="B13">
            <v>69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91">
        <row r="2">
          <cell r="D2" t="str">
            <v>Javelin  600/700/800g</v>
          </cell>
          <cell r="H2" t="str">
            <v>Male/Female</v>
          </cell>
          <cell r="M2" t="str">
            <v>LD/PD</v>
          </cell>
        </row>
        <row r="3">
          <cell r="C3" t="str">
            <v>11:00</v>
          </cell>
        </row>
        <row r="7">
          <cell r="B7">
            <v>121</v>
          </cell>
        </row>
        <row r="8">
          <cell r="B8">
            <v>0</v>
          </cell>
        </row>
        <row r="9">
          <cell r="B9">
            <v>224</v>
          </cell>
        </row>
        <row r="10">
          <cell r="B10">
            <v>0</v>
          </cell>
        </row>
        <row r="11">
          <cell r="B11">
            <v>193</v>
          </cell>
        </row>
        <row r="12">
          <cell r="B12">
            <v>202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24</v>
          </cell>
        </row>
        <row r="16">
          <cell r="B16">
            <v>120</v>
          </cell>
        </row>
      </sheetData>
      <sheetData sheetId="92">
        <row r="2">
          <cell r="D2" t="str">
            <v xml:space="preserve">Softball </v>
          </cell>
          <cell r="H2" t="str">
            <v>Male</v>
          </cell>
          <cell r="M2" t="str">
            <v>LD/PD C2</v>
          </cell>
        </row>
        <row r="3">
          <cell r="C3" t="str">
            <v>11:00</v>
          </cell>
        </row>
        <row r="7">
          <cell r="B7">
            <v>0</v>
          </cell>
        </row>
        <row r="8">
          <cell r="B8">
            <v>154</v>
          </cell>
        </row>
        <row r="9">
          <cell r="B9">
            <v>153</v>
          </cell>
        </row>
        <row r="10">
          <cell r="B10">
            <v>0</v>
          </cell>
        </row>
        <row r="11">
          <cell r="B11">
            <v>17</v>
          </cell>
        </row>
        <row r="12">
          <cell r="B12">
            <v>45</v>
          </cell>
        </row>
        <row r="13">
          <cell r="B13">
            <v>51</v>
          </cell>
        </row>
        <row r="14">
          <cell r="B14">
            <v>63</v>
          </cell>
        </row>
        <row r="15">
          <cell r="B15">
            <v>180</v>
          </cell>
        </row>
        <row r="16">
          <cell r="B16">
            <v>147</v>
          </cell>
        </row>
        <row r="17">
          <cell r="B17">
            <v>67</v>
          </cell>
        </row>
        <row r="18">
          <cell r="B18">
            <v>145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93">
        <row r="2">
          <cell r="D2" t="str">
            <v>Softball</v>
          </cell>
          <cell r="H2" t="str">
            <v>Male</v>
          </cell>
          <cell r="M2" t="str">
            <v>LD/PD C1</v>
          </cell>
        </row>
        <row r="3">
          <cell r="C3" t="str">
            <v>11:30</v>
          </cell>
        </row>
        <row r="7">
          <cell r="B7">
            <v>158</v>
          </cell>
        </row>
        <row r="8">
          <cell r="B8">
            <v>0</v>
          </cell>
        </row>
        <row r="9">
          <cell r="B9">
            <v>53</v>
          </cell>
        </row>
        <row r="10">
          <cell r="B10">
            <v>56</v>
          </cell>
        </row>
        <row r="11">
          <cell r="B11">
            <v>146</v>
          </cell>
        </row>
        <row r="12">
          <cell r="B12">
            <v>62</v>
          </cell>
        </row>
        <row r="13">
          <cell r="B13">
            <v>185</v>
          </cell>
        </row>
        <row r="14">
          <cell r="B14">
            <v>55</v>
          </cell>
        </row>
        <row r="15">
          <cell r="B15">
            <v>144</v>
          </cell>
        </row>
        <row r="16">
          <cell r="B16">
            <v>72</v>
          </cell>
        </row>
        <row r="17">
          <cell r="B17">
            <v>181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  <sheetData sheetId="94">
        <row r="2">
          <cell r="D2" t="str">
            <v>Long Jump</v>
          </cell>
          <cell r="H2" t="str">
            <v>Male</v>
          </cell>
          <cell r="M2" t="str">
            <v>LD  D/C</v>
          </cell>
        </row>
        <row r="3">
          <cell r="C3">
            <v>0.48958333333333331</v>
          </cell>
        </row>
        <row r="7">
          <cell r="B7">
            <v>75</v>
          </cell>
        </row>
        <row r="8">
          <cell r="B8">
            <v>19</v>
          </cell>
        </row>
        <row r="9">
          <cell r="B9">
            <v>58</v>
          </cell>
        </row>
        <row r="10">
          <cell r="B10">
            <v>20</v>
          </cell>
        </row>
        <row r="11">
          <cell r="B11">
            <v>57</v>
          </cell>
        </row>
        <row r="12">
          <cell r="B12">
            <v>9</v>
          </cell>
        </row>
        <row r="13">
          <cell r="B13">
            <v>130</v>
          </cell>
        </row>
        <row r="14">
          <cell r="B14">
            <v>8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199</v>
          </cell>
        </row>
        <row r="18">
          <cell r="B18">
            <v>6</v>
          </cell>
        </row>
        <row r="19">
          <cell r="B19">
            <v>207</v>
          </cell>
        </row>
        <row r="20">
          <cell r="B20">
            <v>28</v>
          </cell>
        </row>
        <row r="21">
          <cell r="B21">
            <v>64</v>
          </cell>
        </row>
        <row r="22">
          <cell r="B22">
            <v>10</v>
          </cell>
        </row>
      </sheetData>
      <sheetData sheetId="95">
        <row r="2">
          <cell r="D2" t="str">
            <v>Shot Putt 3Kg</v>
          </cell>
          <cell r="H2" t="str">
            <v>Female</v>
          </cell>
          <cell r="M2" t="str">
            <v>LD/PD 1/2</v>
          </cell>
        </row>
        <row r="3">
          <cell r="C3" t="str">
            <v>11:45</v>
          </cell>
        </row>
        <row r="7">
          <cell r="B7">
            <v>94</v>
          </cell>
        </row>
        <row r="8">
          <cell r="B8">
            <v>99</v>
          </cell>
        </row>
        <row r="9">
          <cell r="B9">
            <v>108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83</v>
          </cell>
        </row>
        <row r="13">
          <cell r="B13">
            <v>170</v>
          </cell>
        </row>
        <row r="14">
          <cell r="B14">
            <v>89</v>
          </cell>
        </row>
        <row r="15">
          <cell r="B15">
            <v>0</v>
          </cell>
        </row>
        <row r="16">
          <cell r="B16">
            <v>121</v>
          </cell>
        </row>
        <row r="17">
          <cell r="B17">
            <v>0</v>
          </cell>
        </row>
      </sheetData>
      <sheetData sheetId="96">
        <row r="2">
          <cell r="D2" t="str">
            <v>Shot Putt 4Kg</v>
          </cell>
          <cell r="H2" t="str">
            <v>Female</v>
          </cell>
          <cell r="M2" t="str">
            <v>LD   1/2</v>
          </cell>
        </row>
        <row r="3">
          <cell r="C3" t="str">
            <v>11:45</v>
          </cell>
        </row>
        <row r="7">
          <cell r="B7">
            <v>95</v>
          </cell>
        </row>
        <row r="8">
          <cell r="B8">
            <v>224</v>
          </cell>
        </row>
        <row r="9">
          <cell r="B9">
            <v>98</v>
          </cell>
        </row>
        <row r="10">
          <cell r="B10">
            <v>179</v>
          </cell>
        </row>
        <row r="11">
          <cell r="B11">
            <v>77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85</v>
          </cell>
        </row>
        <row r="16">
          <cell r="B16">
            <v>134</v>
          </cell>
        </row>
        <row r="17">
          <cell r="B17">
            <v>0</v>
          </cell>
        </row>
      </sheetData>
      <sheetData sheetId="97">
        <row r="2">
          <cell r="D2" t="str">
            <v>Javelin   600g</v>
          </cell>
          <cell r="H2" t="str">
            <v>Male</v>
          </cell>
          <cell r="M2" t="str">
            <v>Seated</v>
          </cell>
        </row>
        <row r="3">
          <cell r="C3" t="str">
            <v>11:45</v>
          </cell>
        </row>
        <row r="7">
          <cell r="B7">
            <v>122</v>
          </cell>
        </row>
        <row r="8">
          <cell r="B8">
            <v>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98">
        <row r="2">
          <cell r="D2" t="str">
            <v>Softball</v>
          </cell>
          <cell r="H2" t="str">
            <v>Female</v>
          </cell>
          <cell r="M2" t="str">
            <v>LD/PD B</v>
          </cell>
        </row>
        <row r="3">
          <cell r="C3" t="str">
            <v>12:00</v>
          </cell>
        </row>
        <row r="7">
          <cell r="B7">
            <v>149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117</v>
          </cell>
        </row>
        <row r="12">
          <cell r="B12">
            <v>247</v>
          </cell>
        </row>
        <row r="13">
          <cell r="B13">
            <v>87</v>
          </cell>
        </row>
        <row r="14">
          <cell r="B14">
            <v>183</v>
          </cell>
        </row>
        <row r="15">
          <cell r="B15">
            <v>116</v>
          </cell>
        </row>
        <row r="16">
          <cell r="B16">
            <v>167</v>
          </cell>
        </row>
        <row r="17">
          <cell r="B17">
            <v>104</v>
          </cell>
        </row>
        <row r="18">
          <cell r="B18">
            <v>95</v>
          </cell>
        </row>
      </sheetData>
      <sheetData sheetId="99">
        <row r="2">
          <cell r="D2" t="str">
            <v>Softball</v>
          </cell>
          <cell r="H2" t="str">
            <v>Female</v>
          </cell>
          <cell r="M2" t="str">
            <v>LD/PD  A</v>
          </cell>
        </row>
        <row r="3">
          <cell r="C3" t="str">
            <v>12:00</v>
          </cell>
        </row>
        <row r="7">
          <cell r="B7">
            <v>98</v>
          </cell>
        </row>
        <row r="8">
          <cell r="B8">
            <v>135</v>
          </cell>
        </row>
        <row r="9">
          <cell r="B9">
            <v>84</v>
          </cell>
        </row>
        <row r="10">
          <cell r="B10">
            <v>90</v>
          </cell>
        </row>
        <row r="11">
          <cell r="B11">
            <v>0</v>
          </cell>
        </row>
        <row r="12">
          <cell r="B12">
            <v>239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</sheetData>
      <sheetData sheetId="100">
        <row r="2">
          <cell r="D2" t="str">
            <v>Standing Long Jump</v>
          </cell>
          <cell r="H2" t="str">
            <v>Female</v>
          </cell>
          <cell r="M2" t="str">
            <v>LD</v>
          </cell>
        </row>
        <row r="3">
          <cell r="C3" t="str">
            <v>12:30</v>
          </cell>
        </row>
        <row r="7">
          <cell r="B7">
            <v>91</v>
          </cell>
        </row>
        <row r="8">
          <cell r="B8">
            <v>172</v>
          </cell>
        </row>
        <row r="9">
          <cell r="B9">
            <v>97</v>
          </cell>
        </row>
        <row r="10">
          <cell r="B10">
            <v>244</v>
          </cell>
        </row>
        <row r="11">
          <cell r="B11">
            <v>104</v>
          </cell>
        </row>
        <row r="12">
          <cell r="B12">
            <v>169</v>
          </cell>
        </row>
        <row r="13">
          <cell r="B13">
            <v>101</v>
          </cell>
        </row>
        <row r="14">
          <cell r="B14">
            <v>171</v>
          </cell>
        </row>
        <row r="15">
          <cell r="B15">
            <v>100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</sheetData>
      <sheetData sheetId="101">
        <row r="2">
          <cell r="D2" t="str">
            <v>Shot Putt   6Kg/5Kg</v>
          </cell>
          <cell r="H2" t="str">
            <v>Male</v>
          </cell>
          <cell r="M2" t="str">
            <v>LD</v>
          </cell>
        </row>
        <row r="3">
          <cell r="C3" t="str">
            <v>12:30</v>
          </cell>
        </row>
        <row r="7">
          <cell r="B7">
            <v>143</v>
          </cell>
        </row>
        <row r="8">
          <cell r="B8">
            <v>11</v>
          </cell>
        </row>
        <row r="9">
          <cell r="B9">
            <v>133</v>
          </cell>
        </row>
        <row r="10">
          <cell r="B10">
            <v>7</v>
          </cell>
        </row>
        <row r="11">
          <cell r="B11">
            <v>0</v>
          </cell>
        </row>
        <row r="12">
          <cell r="B12">
            <v>128</v>
          </cell>
        </row>
        <row r="13">
          <cell r="B13">
            <v>15</v>
          </cell>
        </row>
        <row r="14">
          <cell r="B14">
            <v>142</v>
          </cell>
        </row>
        <row r="15">
          <cell r="B15">
            <v>13</v>
          </cell>
        </row>
        <row r="16">
          <cell r="B16">
            <v>131</v>
          </cell>
        </row>
        <row r="17">
          <cell r="B17">
            <v>202</v>
          </cell>
        </row>
        <row r="18">
          <cell r="B18">
            <v>0</v>
          </cell>
        </row>
        <row r="19">
          <cell r="B19">
            <v>137</v>
          </cell>
        </row>
        <row r="20">
          <cell r="B20">
            <v>24</v>
          </cell>
        </row>
        <row r="21">
          <cell r="B21">
            <v>132</v>
          </cell>
        </row>
        <row r="22">
          <cell r="B22">
            <v>10</v>
          </cell>
        </row>
      </sheetData>
      <sheetData sheetId="102">
        <row r="2">
          <cell r="D2" t="str">
            <v>Discus   1Kg</v>
          </cell>
          <cell r="H2" t="str">
            <v>Male/Female</v>
          </cell>
          <cell r="M2" t="str">
            <v>Seated</v>
          </cell>
        </row>
        <row r="3">
          <cell r="C3" t="str">
            <v>12:30</v>
          </cell>
        </row>
        <row r="7">
          <cell r="B7">
            <v>152</v>
          </cell>
        </row>
        <row r="8">
          <cell r="B8">
            <v>151</v>
          </cell>
        </row>
        <row r="9">
          <cell r="B9">
            <v>0</v>
          </cell>
        </row>
        <row r="10">
          <cell r="B10">
            <v>3</v>
          </cell>
        </row>
        <row r="11">
          <cell r="B11">
            <v>124</v>
          </cell>
        </row>
        <row r="12">
          <cell r="B12">
            <v>123</v>
          </cell>
        </row>
        <row r="13">
          <cell r="B13">
            <v>122</v>
          </cell>
        </row>
        <row r="14">
          <cell r="B14">
            <v>240</v>
          </cell>
        </row>
      </sheetData>
      <sheetData sheetId="103">
        <row r="2">
          <cell r="D2" t="str">
            <v>Softball</v>
          </cell>
          <cell r="H2" t="str">
            <v>Female</v>
          </cell>
          <cell r="M2" t="str">
            <v>LD/PDC2</v>
          </cell>
        </row>
        <row r="3">
          <cell r="C3" t="str">
            <v>12:30</v>
          </cell>
        </row>
        <row r="7">
          <cell r="B7">
            <v>114</v>
          </cell>
        </row>
        <row r="8">
          <cell r="B8">
            <v>94</v>
          </cell>
        </row>
        <row r="9">
          <cell r="B9">
            <v>99</v>
          </cell>
        </row>
        <row r="10">
          <cell r="B10">
            <v>106</v>
          </cell>
        </row>
        <row r="11">
          <cell r="B11">
            <v>96</v>
          </cell>
        </row>
        <row r="12">
          <cell r="B12">
            <v>103</v>
          </cell>
        </row>
        <row r="13">
          <cell r="B13">
            <v>0</v>
          </cell>
        </row>
        <row r="14">
          <cell r="B14">
            <v>230</v>
          </cell>
        </row>
        <row r="15">
          <cell r="B15">
            <v>174</v>
          </cell>
        </row>
        <row r="16">
          <cell r="B16">
            <v>156</v>
          </cell>
        </row>
        <row r="17">
          <cell r="B17">
            <v>155</v>
          </cell>
        </row>
        <row r="18">
          <cell r="B18">
            <v>0</v>
          </cell>
        </row>
      </sheetData>
      <sheetData sheetId="104">
        <row r="2">
          <cell r="D2" t="str">
            <v>Softball</v>
          </cell>
          <cell r="H2" t="str">
            <v>Female</v>
          </cell>
          <cell r="M2" t="str">
            <v>LD C1</v>
          </cell>
        </row>
        <row r="3">
          <cell r="C3" t="str">
            <v>12:30</v>
          </cell>
        </row>
        <row r="7">
          <cell r="B7">
            <v>111</v>
          </cell>
        </row>
        <row r="8">
          <cell r="B8">
            <v>109</v>
          </cell>
        </row>
        <row r="9">
          <cell r="B9">
            <v>172</v>
          </cell>
        </row>
        <row r="10">
          <cell r="B10">
            <v>115</v>
          </cell>
        </row>
        <row r="11">
          <cell r="B11">
            <v>82</v>
          </cell>
        </row>
        <row r="12">
          <cell r="B12">
            <v>184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5">
        <row r="2">
          <cell r="D2" t="str">
            <v>Standing Long Jump</v>
          </cell>
          <cell r="H2" t="str">
            <v>Male</v>
          </cell>
          <cell r="M2">
            <v>0</v>
          </cell>
        </row>
        <row r="3">
          <cell r="C3" t="str">
            <v>13:45</v>
          </cell>
        </row>
        <row r="7">
          <cell r="B7">
            <v>144</v>
          </cell>
        </row>
        <row r="8">
          <cell r="B8">
            <v>182</v>
          </cell>
        </row>
        <row r="9">
          <cell r="B9">
            <v>29</v>
          </cell>
        </row>
        <row r="10">
          <cell r="B10">
            <v>187</v>
          </cell>
        </row>
        <row r="11">
          <cell r="B11">
            <v>32</v>
          </cell>
        </row>
        <row r="12">
          <cell r="B12">
            <v>2</v>
          </cell>
        </row>
        <row r="13">
          <cell r="B13">
            <v>69</v>
          </cell>
        </row>
        <row r="14">
          <cell r="B14">
            <v>36</v>
          </cell>
        </row>
        <row r="15">
          <cell r="B15">
            <v>246</v>
          </cell>
        </row>
        <row r="16">
          <cell r="B16">
            <v>14</v>
          </cell>
        </row>
        <row r="17">
          <cell r="B17">
            <v>245</v>
          </cell>
        </row>
        <row r="18">
          <cell r="B18">
            <v>0</v>
          </cell>
        </row>
      </sheetData>
      <sheetData sheetId="106">
        <row r="2">
          <cell r="D2" t="str">
            <v>Shot Putt   4Kg</v>
          </cell>
          <cell r="H2" t="str">
            <v>Male</v>
          </cell>
          <cell r="M2" t="str">
            <v>LD  C</v>
          </cell>
        </row>
        <row r="3">
          <cell r="C3" t="str">
            <v>13:45</v>
          </cell>
        </row>
        <row r="7">
          <cell r="B7">
            <v>165</v>
          </cell>
        </row>
        <row r="8">
          <cell r="B8">
            <v>161</v>
          </cell>
        </row>
        <row r="9">
          <cell r="B9">
            <v>205</v>
          </cell>
        </row>
        <row r="10">
          <cell r="B10">
            <v>102</v>
          </cell>
        </row>
        <row r="11">
          <cell r="B11">
            <v>162</v>
          </cell>
        </row>
        <row r="12">
          <cell r="B12">
            <v>226</v>
          </cell>
        </row>
        <row r="13">
          <cell r="B13">
            <v>28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</sheetData>
      <sheetData sheetId="107">
        <row r="2">
          <cell r="D2" t="str">
            <v>Discus 1Kg/1.50Kg</v>
          </cell>
          <cell r="H2" t="str">
            <v>Male/Female</v>
          </cell>
          <cell r="M2" t="str">
            <v>LD/PD</v>
          </cell>
        </row>
        <row r="3">
          <cell r="C3" t="str">
            <v>13:45</v>
          </cell>
        </row>
        <row r="7">
          <cell r="B7">
            <v>121</v>
          </cell>
        </row>
        <row r="8">
          <cell r="B8">
            <v>0</v>
          </cell>
        </row>
        <row r="9">
          <cell r="B9">
            <v>224</v>
          </cell>
        </row>
        <row r="10">
          <cell r="B10">
            <v>85</v>
          </cell>
        </row>
        <row r="11">
          <cell r="B11">
            <v>225</v>
          </cell>
        </row>
        <row r="12">
          <cell r="B12">
            <v>134</v>
          </cell>
        </row>
        <row r="13">
          <cell r="B13">
            <v>0</v>
          </cell>
        </row>
        <row r="14">
          <cell r="B14">
            <v>195</v>
          </cell>
        </row>
        <row r="15">
          <cell r="B15">
            <v>24</v>
          </cell>
        </row>
        <row r="16">
          <cell r="B16">
            <v>199</v>
          </cell>
        </row>
        <row r="17">
          <cell r="B17">
            <v>132</v>
          </cell>
        </row>
        <row r="18">
          <cell r="B18">
            <v>193</v>
          </cell>
        </row>
        <row r="19">
          <cell r="B19">
            <v>137</v>
          </cell>
        </row>
        <row r="20">
          <cell r="B20">
            <v>200</v>
          </cell>
        </row>
        <row r="21">
          <cell r="B21">
            <v>198</v>
          </cell>
        </row>
        <row r="22">
          <cell r="B22">
            <v>0</v>
          </cell>
        </row>
        <row r="23">
          <cell r="B23">
            <v>0</v>
          </cell>
        </row>
      </sheetData>
      <sheetData sheetId="108">
        <row r="2">
          <cell r="D2" t="str">
            <v>Softball</v>
          </cell>
          <cell r="H2" t="str">
            <v>Male B2</v>
          </cell>
          <cell r="M2">
            <v>0</v>
          </cell>
        </row>
        <row r="3">
          <cell r="C3" t="str">
            <v>13:45</v>
          </cell>
        </row>
        <row r="7">
          <cell r="B7">
            <v>178</v>
          </cell>
        </row>
        <row r="8">
          <cell r="B8">
            <v>1</v>
          </cell>
        </row>
        <row r="9">
          <cell r="B9">
            <v>248</v>
          </cell>
        </row>
        <row r="10">
          <cell r="B10">
            <v>197</v>
          </cell>
        </row>
        <row r="11">
          <cell r="B11">
            <v>36</v>
          </cell>
        </row>
        <row r="12">
          <cell r="B12">
            <v>177</v>
          </cell>
        </row>
        <row r="13">
          <cell r="B13">
            <v>26</v>
          </cell>
        </row>
        <row r="14">
          <cell r="B14">
            <v>213</v>
          </cell>
        </row>
        <row r="15">
          <cell r="B15">
            <v>46</v>
          </cell>
        </row>
        <row r="16">
          <cell r="B16">
            <v>29</v>
          </cell>
        </row>
      </sheetData>
      <sheetData sheetId="109">
        <row r="2">
          <cell r="D2" t="str">
            <v>Long Jump</v>
          </cell>
          <cell r="H2" t="str">
            <v>Male</v>
          </cell>
          <cell r="M2" t="str">
            <v>LD  A/B</v>
          </cell>
        </row>
        <row r="3">
          <cell r="C3" t="str">
            <v>14:30</v>
          </cell>
        </row>
        <row r="7">
          <cell r="B7">
            <v>160</v>
          </cell>
        </row>
        <row r="8">
          <cell r="B8">
            <v>200</v>
          </cell>
        </row>
        <row r="9">
          <cell r="B9">
            <v>140</v>
          </cell>
        </row>
        <row r="10">
          <cell r="B10">
            <v>23</v>
          </cell>
        </row>
        <row r="11">
          <cell r="B11">
            <v>191</v>
          </cell>
        </row>
        <row r="12">
          <cell r="B12">
            <v>164</v>
          </cell>
        </row>
        <row r="13">
          <cell r="B13">
            <v>196</v>
          </cell>
        </row>
        <row r="14">
          <cell r="B14">
            <v>139</v>
          </cell>
        </row>
        <row r="15">
          <cell r="B15">
            <v>163</v>
          </cell>
        </row>
        <row r="16">
          <cell r="B16">
            <v>0</v>
          </cell>
        </row>
        <row r="17">
          <cell r="B17">
            <v>206</v>
          </cell>
        </row>
      </sheetData>
      <sheetData sheetId="110">
        <row r="2">
          <cell r="D2" t="str">
            <v>Shot Putt  3/4Kg</v>
          </cell>
          <cell r="H2" t="str">
            <v>Male/Female</v>
          </cell>
          <cell r="M2" t="str">
            <v>Seated</v>
          </cell>
        </row>
        <row r="3">
          <cell r="C3" t="str">
            <v>14:30</v>
          </cell>
        </row>
        <row r="7">
          <cell r="B7">
            <v>151</v>
          </cell>
        </row>
        <row r="8">
          <cell r="B8">
            <v>0</v>
          </cell>
        </row>
        <row r="9">
          <cell r="B9">
            <v>124</v>
          </cell>
        </row>
        <row r="10">
          <cell r="B10">
            <v>123</v>
          </cell>
        </row>
        <row r="11">
          <cell r="B11">
            <v>0</v>
          </cell>
        </row>
        <row r="12">
          <cell r="B12">
            <v>122</v>
          </cell>
        </row>
        <row r="13">
          <cell r="B13">
            <v>3</v>
          </cell>
        </row>
        <row r="14">
          <cell r="B14">
            <v>150</v>
          </cell>
        </row>
        <row r="15">
          <cell r="B15">
            <v>0</v>
          </cell>
        </row>
        <row r="16">
          <cell r="B16">
            <v>0</v>
          </cell>
        </row>
      </sheetData>
      <sheetData sheetId="111">
        <row r="2">
          <cell r="D2" t="str">
            <v>Softball</v>
          </cell>
          <cell r="H2" t="str">
            <v>Male</v>
          </cell>
          <cell r="M2" t="str">
            <v>LD B1</v>
          </cell>
        </row>
        <row r="3">
          <cell r="C3" t="str">
            <v>14:30</v>
          </cell>
        </row>
        <row r="7">
          <cell r="B7">
            <v>1</v>
          </cell>
        </row>
        <row r="8">
          <cell r="B8">
            <v>47</v>
          </cell>
        </row>
        <row r="9">
          <cell r="B9">
            <v>209</v>
          </cell>
        </row>
        <row r="10">
          <cell r="B10">
            <v>33</v>
          </cell>
        </row>
        <row r="11">
          <cell r="B11">
            <v>214</v>
          </cell>
        </row>
        <row r="12">
          <cell r="B12">
            <v>57</v>
          </cell>
        </row>
        <row r="13">
          <cell r="B13">
            <v>217</v>
          </cell>
        </row>
        <row r="14">
          <cell r="B14">
            <v>31</v>
          </cell>
        </row>
        <row r="15">
          <cell r="B15">
            <v>18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</sheetData>
      <sheetData sheetId="112">
        <row r="2">
          <cell r="D2" t="str">
            <v>Softball</v>
          </cell>
          <cell r="H2" t="str">
            <v>Male</v>
          </cell>
          <cell r="M2" t="str">
            <v>LD A  VI</v>
          </cell>
        </row>
        <row r="3">
          <cell r="C3" t="str">
            <v>15:00</v>
          </cell>
        </row>
        <row r="7">
          <cell r="B7">
            <v>119</v>
          </cell>
        </row>
        <row r="8">
          <cell r="B8">
            <v>0</v>
          </cell>
        </row>
        <row r="9">
          <cell r="B9">
            <v>30</v>
          </cell>
        </row>
        <row r="10">
          <cell r="B10">
            <v>2</v>
          </cell>
        </row>
        <row r="11">
          <cell r="B11">
            <v>27</v>
          </cell>
        </row>
        <row r="12">
          <cell r="B12">
            <v>76</v>
          </cell>
        </row>
        <row r="13">
          <cell r="B13">
            <v>21</v>
          </cell>
        </row>
        <row r="14">
          <cell r="B14">
            <v>35</v>
          </cell>
        </row>
        <row r="15">
          <cell r="B15">
            <v>0</v>
          </cell>
        </row>
      </sheetData>
      <sheetData sheetId="113">
        <row r="2">
          <cell r="D2" t="str">
            <v>Club Throw</v>
          </cell>
          <cell r="H2" t="str">
            <v>Male/Female</v>
          </cell>
          <cell r="M2" t="str">
            <v>Seated  Class 1/2</v>
          </cell>
        </row>
        <row r="3">
          <cell r="C3" t="str">
            <v>15:00</v>
          </cell>
        </row>
        <row r="7">
          <cell r="B7">
            <v>240</v>
          </cell>
        </row>
        <row r="8">
          <cell r="B8">
            <v>0</v>
          </cell>
        </row>
        <row r="9">
          <cell r="B9">
            <v>173</v>
          </cell>
        </row>
        <row r="10">
          <cell r="B10">
            <v>157</v>
          </cell>
        </row>
        <row r="11">
          <cell r="B11">
            <v>0</v>
          </cell>
        </row>
        <row r="12">
          <cell r="B12">
            <v>152</v>
          </cell>
        </row>
        <row r="13">
          <cell r="B13">
            <v>0</v>
          </cell>
        </row>
        <row r="14">
          <cell r="B14">
            <v>174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27"/>
  <sheetViews>
    <sheetView topLeftCell="A58" workbookViewId="0">
      <selection activeCell="C189" sqref="C189"/>
    </sheetView>
  </sheetViews>
  <sheetFormatPr defaultRowHeight="18.95" customHeight="1" x14ac:dyDescent="0.25"/>
  <cols>
    <col min="1" max="1" width="9.140625" style="225"/>
    <col min="2" max="2" width="27.5703125" style="222" bestFit="1" customWidth="1"/>
    <col min="3" max="3" width="25.140625" style="173" customWidth="1"/>
    <col min="4" max="4" width="8.140625" style="171" bestFit="1" customWidth="1"/>
    <col min="5" max="5" width="6" style="213" customWidth="1"/>
    <col min="6" max="6" width="8.5703125" style="221" customWidth="1"/>
    <col min="7" max="7" width="9.140625" style="168"/>
    <col min="8" max="8" width="23.7109375" style="62" customWidth="1"/>
    <col min="9" max="16384" width="9.140625" style="168"/>
  </cols>
  <sheetData>
    <row r="1" spans="1:9" ht="18.95" customHeight="1" x14ac:dyDescent="0.25">
      <c r="A1" s="224">
        <v>0</v>
      </c>
      <c r="B1" s="182" t="s">
        <v>9</v>
      </c>
      <c r="C1" s="172" t="s">
        <v>10</v>
      </c>
      <c r="D1" s="174" t="s">
        <v>11</v>
      </c>
      <c r="E1" s="212" t="s">
        <v>12</v>
      </c>
      <c r="F1" s="215"/>
      <c r="G1" s="161"/>
      <c r="H1" s="161"/>
      <c r="I1" s="161"/>
    </row>
    <row r="2" spans="1:9" ht="18.95" customHeight="1" x14ac:dyDescent="0.2">
      <c r="A2" s="224">
        <v>1</v>
      </c>
      <c r="B2" s="222" t="s">
        <v>185</v>
      </c>
      <c r="C2" s="173" t="s">
        <v>186</v>
      </c>
      <c r="D2" s="171" t="s">
        <v>13</v>
      </c>
      <c r="E2" s="213" t="s">
        <v>3</v>
      </c>
      <c r="F2" s="216"/>
      <c r="G2" s="161"/>
      <c r="H2" s="161"/>
      <c r="I2" s="162"/>
    </row>
    <row r="3" spans="1:9" ht="18.95" customHeight="1" x14ac:dyDescent="0.2">
      <c r="A3" s="224">
        <v>2</v>
      </c>
      <c r="B3" s="222" t="s">
        <v>187</v>
      </c>
      <c r="C3" s="173" t="s">
        <v>186</v>
      </c>
      <c r="D3" s="171" t="s">
        <v>13</v>
      </c>
      <c r="E3" s="213" t="s">
        <v>3</v>
      </c>
      <c r="F3" s="216"/>
      <c r="G3" s="161"/>
      <c r="H3" s="161"/>
      <c r="I3" s="162"/>
    </row>
    <row r="4" spans="1:9" ht="18.95" customHeight="1" x14ac:dyDescent="0.2">
      <c r="A4" s="224">
        <v>3</v>
      </c>
      <c r="B4" s="222" t="s">
        <v>188</v>
      </c>
      <c r="C4" s="173" t="s">
        <v>186</v>
      </c>
      <c r="D4" s="171" t="s">
        <v>19</v>
      </c>
      <c r="E4" s="213" t="s">
        <v>3</v>
      </c>
      <c r="F4" s="216"/>
      <c r="G4" s="161"/>
      <c r="H4" s="161"/>
      <c r="I4" s="162"/>
    </row>
    <row r="5" spans="1:9" ht="18.95" customHeight="1" x14ac:dyDescent="0.2">
      <c r="A5" s="224">
        <v>4</v>
      </c>
      <c r="B5" s="222" t="s">
        <v>189</v>
      </c>
      <c r="C5" s="173" t="s">
        <v>186</v>
      </c>
      <c r="D5" s="171" t="s">
        <v>410</v>
      </c>
      <c r="E5" s="213" t="s">
        <v>3</v>
      </c>
      <c r="F5" s="216"/>
      <c r="G5" s="161"/>
      <c r="H5" s="161"/>
      <c r="I5" s="162"/>
    </row>
    <row r="6" spans="1:9" ht="18.95" customHeight="1" x14ac:dyDescent="0.2">
      <c r="A6" s="224">
        <v>5</v>
      </c>
      <c r="B6" s="222" t="s">
        <v>372</v>
      </c>
      <c r="C6" s="173" t="s">
        <v>181</v>
      </c>
      <c r="D6" s="171" t="s">
        <v>13</v>
      </c>
      <c r="E6" s="213" t="s">
        <v>3</v>
      </c>
      <c r="F6" s="216"/>
      <c r="G6" s="161"/>
      <c r="H6" s="161"/>
      <c r="I6" s="162"/>
    </row>
    <row r="7" spans="1:9" ht="18.95" customHeight="1" x14ac:dyDescent="0.2">
      <c r="A7" s="224">
        <v>6</v>
      </c>
      <c r="B7" s="222" t="s">
        <v>190</v>
      </c>
      <c r="C7" s="173" t="s">
        <v>181</v>
      </c>
      <c r="D7" s="171" t="s">
        <v>13</v>
      </c>
      <c r="E7" s="213" t="s">
        <v>3</v>
      </c>
      <c r="F7" s="216"/>
      <c r="G7" s="161"/>
      <c r="H7" s="161"/>
      <c r="I7" s="162"/>
    </row>
    <row r="8" spans="1:9" ht="18.95" customHeight="1" x14ac:dyDescent="0.2">
      <c r="A8" s="224">
        <v>7</v>
      </c>
      <c r="B8" s="222" t="s">
        <v>191</v>
      </c>
      <c r="C8" s="173" t="s">
        <v>181</v>
      </c>
      <c r="D8" s="171" t="s">
        <v>13</v>
      </c>
      <c r="E8" s="213" t="s">
        <v>3</v>
      </c>
      <c r="F8" s="216"/>
      <c r="G8" s="161"/>
      <c r="H8" s="161"/>
      <c r="I8" s="162"/>
    </row>
    <row r="9" spans="1:9" ht="18.95" customHeight="1" x14ac:dyDescent="0.2">
      <c r="A9" s="224">
        <v>8</v>
      </c>
      <c r="B9" s="222" t="s">
        <v>192</v>
      </c>
      <c r="C9" s="173" t="s">
        <v>181</v>
      </c>
      <c r="D9" s="171" t="s">
        <v>13</v>
      </c>
      <c r="E9" s="213" t="s">
        <v>3</v>
      </c>
      <c r="F9" s="216"/>
      <c r="G9" s="161"/>
      <c r="H9" s="161"/>
      <c r="I9" s="162"/>
    </row>
    <row r="10" spans="1:9" ht="18.95" customHeight="1" x14ac:dyDescent="0.2">
      <c r="A10" s="224">
        <v>9</v>
      </c>
      <c r="B10" s="222" t="s">
        <v>193</v>
      </c>
      <c r="C10" s="173" t="s">
        <v>181</v>
      </c>
      <c r="D10" s="171" t="s">
        <v>13</v>
      </c>
      <c r="E10" s="213" t="s">
        <v>3</v>
      </c>
      <c r="F10" s="216"/>
      <c r="G10" s="161"/>
      <c r="H10" s="161"/>
      <c r="I10" s="162"/>
    </row>
    <row r="11" spans="1:9" ht="18.95" customHeight="1" x14ac:dyDescent="0.2">
      <c r="A11" s="224">
        <v>10</v>
      </c>
      <c r="B11" s="222" t="s">
        <v>194</v>
      </c>
      <c r="C11" s="173" t="s">
        <v>181</v>
      </c>
      <c r="D11" s="171" t="s">
        <v>13</v>
      </c>
      <c r="E11" s="213" t="s">
        <v>3</v>
      </c>
      <c r="F11" s="216"/>
      <c r="G11" s="161"/>
      <c r="H11" s="161"/>
      <c r="I11" s="162"/>
    </row>
    <row r="12" spans="1:9" ht="18.95" customHeight="1" x14ac:dyDescent="0.2">
      <c r="A12" s="224">
        <v>11</v>
      </c>
      <c r="B12" s="222" t="s">
        <v>195</v>
      </c>
      <c r="C12" s="173" t="s">
        <v>181</v>
      </c>
      <c r="D12" s="171" t="s">
        <v>13</v>
      </c>
      <c r="E12" s="213" t="s">
        <v>3</v>
      </c>
      <c r="F12" s="216"/>
      <c r="G12" s="161"/>
      <c r="H12" s="161"/>
      <c r="I12" s="162"/>
    </row>
    <row r="13" spans="1:9" ht="18.95" customHeight="1" x14ac:dyDescent="0.25">
      <c r="A13" s="224">
        <v>12</v>
      </c>
      <c r="B13" s="243" t="s">
        <v>440</v>
      </c>
      <c r="F13" s="216"/>
      <c r="G13" s="161"/>
      <c r="H13" s="161"/>
      <c r="I13" s="162"/>
    </row>
    <row r="14" spans="1:9" ht="18.95" customHeight="1" x14ac:dyDescent="0.2">
      <c r="A14" s="224">
        <v>13</v>
      </c>
      <c r="B14" s="222" t="s">
        <v>196</v>
      </c>
      <c r="C14" s="173" t="s">
        <v>181</v>
      </c>
      <c r="D14" s="171" t="s">
        <v>13</v>
      </c>
      <c r="E14" s="213" t="s">
        <v>3</v>
      </c>
      <c r="F14" s="216"/>
      <c r="G14" s="161"/>
      <c r="H14" s="161"/>
      <c r="I14" s="162"/>
    </row>
    <row r="15" spans="1:9" ht="18.95" customHeight="1" x14ac:dyDescent="0.2">
      <c r="A15" s="224">
        <v>14</v>
      </c>
      <c r="B15" s="222" t="s">
        <v>197</v>
      </c>
      <c r="C15" s="173" t="s">
        <v>181</v>
      </c>
      <c r="D15" s="171" t="s">
        <v>13</v>
      </c>
      <c r="E15" s="213" t="s">
        <v>3</v>
      </c>
      <c r="F15" s="216"/>
      <c r="G15" s="161"/>
      <c r="H15" s="161"/>
      <c r="I15" s="162"/>
    </row>
    <row r="16" spans="1:9" ht="18.95" customHeight="1" x14ac:dyDescent="0.2">
      <c r="A16" s="224">
        <v>15</v>
      </c>
      <c r="B16" s="222" t="s">
        <v>198</v>
      </c>
      <c r="C16" s="173" t="s">
        <v>181</v>
      </c>
      <c r="D16" s="171" t="s">
        <v>13</v>
      </c>
      <c r="E16" s="213" t="s">
        <v>3</v>
      </c>
      <c r="F16" s="216"/>
      <c r="G16" s="161"/>
      <c r="H16" s="161"/>
      <c r="I16" s="162"/>
    </row>
    <row r="17" spans="1:11" ht="18.95" customHeight="1" x14ac:dyDescent="0.2">
      <c r="A17" s="224">
        <v>16</v>
      </c>
      <c r="B17" s="222" t="s">
        <v>199</v>
      </c>
      <c r="C17" s="173" t="s">
        <v>181</v>
      </c>
      <c r="D17" s="171" t="s">
        <v>13</v>
      </c>
      <c r="E17" s="213" t="s">
        <v>3</v>
      </c>
      <c r="F17" s="216"/>
      <c r="G17" s="161"/>
      <c r="H17" s="161"/>
      <c r="I17" s="162"/>
    </row>
    <row r="18" spans="1:11" ht="18.95" customHeight="1" x14ac:dyDescent="0.2">
      <c r="A18" s="224">
        <v>17</v>
      </c>
      <c r="B18" s="222" t="s">
        <v>200</v>
      </c>
      <c r="C18" s="173" t="s">
        <v>181</v>
      </c>
      <c r="D18" s="171" t="s">
        <v>13</v>
      </c>
      <c r="E18" s="213" t="s">
        <v>3</v>
      </c>
      <c r="F18" s="216"/>
      <c r="G18" s="161"/>
      <c r="H18" s="161"/>
      <c r="I18" s="162"/>
    </row>
    <row r="19" spans="1:11" ht="18.95" customHeight="1" x14ac:dyDescent="0.2">
      <c r="A19" s="224">
        <v>18</v>
      </c>
      <c r="B19" s="222" t="s">
        <v>201</v>
      </c>
      <c r="C19" s="173" t="s">
        <v>181</v>
      </c>
      <c r="D19" s="171" t="s">
        <v>13</v>
      </c>
      <c r="E19" s="213" t="s">
        <v>3</v>
      </c>
      <c r="F19" s="216"/>
      <c r="G19" s="161"/>
      <c r="H19" s="161"/>
      <c r="I19" s="162"/>
    </row>
    <row r="20" spans="1:11" ht="18.95" customHeight="1" x14ac:dyDescent="0.2">
      <c r="A20" s="224">
        <v>19</v>
      </c>
      <c r="B20" s="222" t="s">
        <v>202</v>
      </c>
      <c r="C20" s="173" t="s">
        <v>181</v>
      </c>
      <c r="D20" s="171" t="s">
        <v>13</v>
      </c>
      <c r="E20" s="213" t="s">
        <v>3</v>
      </c>
      <c r="F20" s="216"/>
      <c r="G20" s="161"/>
      <c r="H20" s="161"/>
      <c r="I20" s="162"/>
    </row>
    <row r="21" spans="1:11" ht="18.95" customHeight="1" x14ac:dyDescent="0.2">
      <c r="A21" s="224">
        <v>20</v>
      </c>
      <c r="B21" s="222" t="s">
        <v>203</v>
      </c>
      <c r="C21" s="173" t="s">
        <v>181</v>
      </c>
      <c r="D21" s="171" t="s">
        <v>13</v>
      </c>
      <c r="E21" s="213" t="s">
        <v>3</v>
      </c>
      <c r="F21" s="216"/>
      <c r="G21" s="161"/>
      <c r="H21" s="161"/>
      <c r="I21" s="162"/>
    </row>
    <row r="22" spans="1:11" ht="18.95" customHeight="1" x14ac:dyDescent="0.2">
      <c r="A22" s="224">
        <v>21</v>
      </c>
      <c r="B22" s="222" t="s">
        <v>204</v>
      </c>
      <c r="C22" s="173" t="s">
        <v>181</v>
      </c>
      <c r="D22" s="171" t="s">
        <v>13</v>
      </c>
      <c r="E22" s="213" t="s">
        <v>3</v>
      </c>
      <c r="F22" s="216"/>
      <c r="G22" s="161"/>
      <c r="H22" s="161"/>
      <c r="I22" s="162"/>
    </row>
    <row r="23" spans="1:11" ht="18.95" customHeight="1" x14ac:dyDescent="0.2">
      <c r="A23" s="224">
        <v>22</v>
      </c>
      <c r="B23" s="222" t="s">
        <v>205</v>
      </c>
      <c r="C23" s="173" t="s">
        <v>181</v>
      </c>
      <c r="D23" s="171" t="s">
        <v>13</v>
      </c>
      <c r="E23" s="213" t="s">
        <v>3</v>
      </c>
      <c r="F23" s="216"/>
      <c r="G23" s="161"/>
      <c r="H23" s="161"/>
      <c r="I23" s="162"/>
    </row>
    <row r="24" spans="1:11" ht="18.95" customHeight="1" x14ac:dyDescent="0.2">
      <c r="A24" s="224">
        <v>23</v>
      </c>
      <c r="B24" s="223" t="s">
        <v>206</v>
      </c>
      <c r="C24" s="173" t="s">
        <v>181</v>
      </c>
      <c r="D24" s="171" t="s">
        <v>13</v>
      </c>
      <c r="E24" s="213" t="s">
        <v>3</v>
      </c>
      <c r="F24" s="216"/>
      <c r="G24" s="161"/>
      <c r="H24" s="161"/>
      <c r="I24" s="162"/>
    </row>
    <row r="25" spans="1:11" ht="18.95" customHeight="1" x14ac:dyDescent="0.2">
      <c r="A25" s="224">
        <v>24</v>
      </c>
      <c r="B25" s="223" t="s">
        <v>207</v>
      </c>
      <c r="C25" s="173" t="s">
        <v>181</v>
      </c>
      <c r="D25" s="171" t="s">
        <v>13</v>
      </c>
      <c r="E25" s="213" t="s">
        <v>3</v>
      </c>
      <c r="F25" s="216"/>
      <c r="G25" s="161"/>
      <c r="H25" s="161"/>
      <c r="I25" s="162"/>
    </row>
    <row r="26" spans="1:11" ht="18.95" customHeight="1" x14ac:dyDescent="0.2">
      <c r="A26" s="224">
        <v>25</v>
      </c>
      <c r="B26" s="223" t="s">
        <v>208</v>
      </c>
      <c r="C26" s="173" t="s">
        <v>181</v>
      </c>
      <c r="D26" s="171" t="s">
        <v>13</v>
      </c>
      <c r="E26" s="213" t="s">
        <v>3</v>
      </c>
      <c r="F26" s="216"/>
      <c r="G26" s="161"/>
      <c r="H26" s="161"/>
      <c r="I26" s="162"/>
    </row>
    <row r="27" spans="1:11" ht="18.95" customHeight="1" x14ac:dyDescent="0.2">
      <c r="A27" s="224">
        <v>26</v>
      </c>
      <c r="B27" s="223" t="s">
        <v>209</v>
      </c>
      <c r="C27" s="173" t="s">
        <v>181</v>
      </c>
      <c r="D27" s="171" t="s">
        <v>13</v>
      </c>
      <c r="E27" s="213" t="s">
        <v>3</v>
      </c>
      <c r="F27" s="217"/>
      <c r="G27" s="161"/>
      <c r="H27" s="161"/>
      <c r="I27" s="163"/>
    </row>
    <row r="28" spans="1:11" ht="18.95" customHeight="1" x14ac:dyDescent="0.2">
      <c r="A28" s="224">
        <v>27</v>
      </c>
      <c r="B28" s="223" t="s">
        <v>210</v>
      </c>
      <c r="C28" s="173" t="s">
        <v>181</v>
      </c>
      <c r="D28" s="171" t="s">
        <v>13</v>
      </c>
      <c r="E28" s="213" t="s">
        <v>3</v>
      </c>
      <c r="F28" s="216"/>
      <c r="G28" s="161"/>
      <c r="H28" s="161"/>
      <c r="I28" s="162"/>
      <c r="J28" s="161"/>
      <c r="K28" s="161"/>
    </row>
    <row r="29" spans="1:11" ht="18.95" customHeight="1" x14ac:dyDescent="0.2">
      <c r="A29" s="224">
        <v>28</v>
      </c>
      <c r="B29" s="223" t="s">
        <v>211</v>
      </c>
      <c r="C29" s="173" t="s">
        <v>181</v>
      </c>
      <c r="D29" s="171" t="s">
        <v>13</v>
      </c>
      <c r="E29" s="213" t="s">
        <v>3</v>
      </c>
      <c r="F29" s="216"/>
      <c r="G29" s="161"/>
      <c r="H29" s="161"/>
      <c r="I29" s="162"/>
      <c r="J29" s="161"/>
      <c r="K29" s="161"/>
    </row>
    <row r="30" spans="1:11" ht="18.95" customHeight="1" x14ac:dyDescent="0.2">
      <c r="A30" s="224">
        <v>29</v>
      </c>
      <c r="B30" s="223" t="s">
        <v>212</v>
      </c>
      <c r="C30" s="173" t="s">
        <v>181</v>
      </c>
      <c r="D30" s="171" t="s">
        <v>13</v>
      </c>
      <c r="E30" s="213" t="s">
        <v>3</v>
      </c>
      <c r="F30" s="216"/>
      <c r="G30" s="161"/>
      <c r="H30" s="161"/>
      <c r="I30" s="162"/>
      <c r="J30" s="161"/>
      <c r="K30" s="161"/>
    </row>
    <row r="31" spans="1:11" ht="18.95" customHeight="1" x14ac:dyDescent="0.2">
      <c r="A31" s="224">
        <v>30</v>
      </c>
      <c r="B31" s="223" t="s">
        <v>213</v>
      </c>
      <c r="C31" s="173" t="s">
        <v>181</v>
      </c>
      <c r="D31" s="171" t="s">
        <v>13</v>
      </c>
      <c r="E31" s="213" t="s">
        <v>3</v>
      </c>
      <c r="F31" s="218"/>
      <c r="G31" s="161"/>
      <c r="H31" s="169"/>
      <c r="I31" s="164"/>
      <c r="J31" s="161"/>
      <c r="K31" s="161"/>
    </row>
    <row r="32" spans="1:11" ht="18.95" customHeight="1" x14ac:dyDescent="0.2">
      <c r="A32" s="224">
        <v>31</v>
      </c>
      <c r="B32" s="223" t="s">
        <v>214</v>
      </c>
      <c r="C32" s="173" t="s">
        <v>181</v>
      </c>
      <c r="D32" s="171" t="s">
        <v>13</v>
      </c>
      <c r="E32" s="213" t="s">
        <v>3</v>
      </c>
      <c r="F32" s="218"/>
      <c r="G32" s="161"/>
      <c r="H32" s="169"/>
      <c r="I32" s="164"/>
      <c r="J32" s="161"/>
      <c r="K32" s="161"/>
    </row>
    <row r="33" spans="1:11" ht="18.95" customHeight="1" x14ac:dyDescent="0.2">
      <c r="A33" s="224">
        <v>32</v>
      </c>
      <c r="B33" s="223" t="s">
        <v>215</v>
      </c>
      <c r="C33" s="173" t="s">
        <v>181</v>
      </c>
      <c r="D33" s="171" t="s">
        <v>13</v>
      </c>
      <c r="E33" s="213" t="s">
        <v>3</v>
      </c>
      <c r="F33" s="218"/>
      <c r="G33" s="161"/>
      <c r="H33" s="169"/>
      <c r="I33" s="164"/>
      <c r="J33" s="161"/>
      <c r="K33" s="161"/>
    </row>
    <row r="34" spans="1:11" ht="18.95" customHeight="1" x14ac:dyDescent="0.2">
      <c r="A34" s="224">
        <v>33</v>
      </c>
      <c r="B34" s="223" t="s">
        <v>216</v>
      </c>
      <c r="C34" s="173" t="s">
        <v>181</v>
      </c>
      <c r="D34" s="171" t="s">
        <v>13</v>
      </c>
      <c r="E34" s="213" t="s">
        <v>3</v>
      </c>
      <c r="F34" s="218"/>
      <c r="G34" s="161"/>
      <c r="H34" s="169"/>
      <c r="I34" s="164"/>
      <c r="J34" s="161"/>
      <c r="K34" s="161"/>
    </row>
    <row r="35" spans="1:11" ht="18.95" customHeight="1" x14ac:dyDescent="0.2">
      <c r="A35" s="224">
        <v>34</v>
      </c>
      <c r="B35" s="223" t="s">
        <v>217</v>
      </c>
      <c r="C35" s="173" t="s">
        <v>181</v>
      </c>
      <c r="D35" s="171" t="s">
        <v>13</v>
      </c>
      <c r="E35" s="213" t="s">
        <v>3</v>
      </c>
      <c r="F35" s="218"/>
      <c r="G35" s="161"/>
      <c r="H35" s="169"/>
      <c r="I35" s="164"/>
      <c r="J35" s="161"/>
      <c r="K35" s="161"/>
    </row>
    <row r="36" spans="1:11" ht="18.95" customHeight="1" x14ac:dyDescent="0.2">
      <c r="A36" s="224">
        <v>35</v>
      </c>
      <c r="B36" s="223" t="s">
        <v>218</v>
      </c>
      <c r="C36" s="173" t="s">
        <v>181</v>
      </c>
      <c r="D36" s="171" t="s">
        <v>13</v>
      </c>
      <c r="E36" s="213" t="s">
        <v>3</v>
      </c>
      <c r="F36" s="218"/>
      <c r="G36" s="161"/>
      <c r="H36" s="169"/>
      <c r="I36" s="164"/>
      <c r="J36" s="165"/>
      <c r="K36" s="165"/>
    </row>
    <row r="37" spans="1:11" ht="18.95" customHeight="1" x14ac:dyDescent="0.2">
      <c r="A37" s="224">
        <v>36</v>
      </c>
      <c r="B37" s="223" t="s">
        <v>371</v>
      </c>
      <c r="C37" s="173" t="s">
        <v>181</v>
      </c>
      <c r="D37" s="171" t="s">
        <v>13</v>
      </c>
      <c r="E37" s="213" t="s">
        <v>3</v>
      </c>
      <c r="F37" s="219"/>
      <c r="G37" s="166"/>
      <c r="H37" s="170"/>
      <c r="I37" s="167"/>
      <c r="J37" s="165"/>
      <c r="K37" s="165"/>
    </row>
    <row r="38" spans="1:11" ht="18.95" customHeight="1" x14ac:dyDescent="0.2">
      <c r="A38" s="224">
        <v>37</v>
      </c>
      <c r="B38" s="223" t="s">
        <v>219</v>
      </c>
      <c r="C38" s="173" t="s">
        <v>181</v>
      </c>
      <c r="D38" s="171" t="s">
        <v>13</v>
      </c>
      <c r="E38" s="213" t="s">
        <v>3</v>
      </c>
      <c r="F38" s="218"/>
      <c r="G38" s="161"/>
      <c r="H38" s="169"/>
      <c r="I38" s="164"/>
      <c r="J38" s="165"/>
      <c r="K38" s="165"/>
    </row>
    <row r="39" spans="1:11" ht="18.95" customHeight="1" x14ac:dyDescent="0.2">
      <c r="A39" s="224">
        <v>38</v>
      </c>
      <c r="B39" s="223" t="s">
        <v>220</v>
      </c>
      <c r="C39" s="173" t="s">
        <v>181</v>
      </c>
      <c r="D39" s="171" t="s">
        <v>13</v>
      </c>
      <c r="E39" s="213" t="s">
        <v>3</v>
      </c>
      <c r="F39" s="219"/>
      <c r="G39" s="166"/>
      <c r="H39" s="170"/>
      <c r="I39" s="167"/>
      <c r="J39" s="165"/>
      <c r="K39" s="165"/>
    </row>
    <row r="40" spans="1:11" ht="18.95" customHeight="1" x14ac:dyDescent="0.2">
      <c r="A40" s="224">
        <v>39</v>
      </c>
      <c r="B40" s="223" t="s">
        <v>221</v>
      </c>
      <c r="C40" s="173" t="s">
        <v>181</v>
      </c>
      <c r="D40" s="171" t="s">
        <v>13</v>
      </c>
      <c r="E40" s="213" t="s">
        <v>3</v>
      </c>
      <c r="F40" s="219"/>
      <c r="G40" s="166"/>
      <c r="H40" s="170"/>
      <c r="I40" s="167"/>
      <c r="J40" s="165"/>
      <c r="K40" s="165"/>
    </row>
    <row r="41" spans="1:11" ht="18.95" customHeight="1" x14ac:dyDescent="0.2">
      <c r="A41" s="224">
        <v>40</v>
      </c>
      <c r="B41" s="223" t="s">
        <v>222</v>
      </c>
      <c r="C41" s="173" t="s">
        <v>181</v>
      </c>
      <c r="D41" s="171" t="s">
        <v>13</v>
      </c>
      <c r="E41" s="213" t="s">
        <v>3</v>
      </c>
      <c r="F41" s="219"/>
      <c r="G41" s="166"/>
      <c r="H41" s="170"/>
      <c r="I41" s="167"/>
      <c r="J41" s="165"/>
      <c r="K41" s="165"/>
    </row>
    <row r="42" spans="1:11" ht="18.95" customHeight="1" x14ac:dyDescent="0.2">
      <c r="A42" s="224">
        <v>41</v>
      </c>
      <c r="B42" s="223" t="s">
        <v>223</v>
      </c>
      <c r="C42" s="173" t="s">
        <v>181</v>
      </c>
      <c r="D42" s="171" t="s">
        <v>13</v>
      </c>
      <c r="E42" s="213" t="s">
        <v>3</v>
      </c>
      <c r="F42" s="219"/>
      <c r="G42" s="166"/>
      <c r="H42" s="170"/>
      <c r="I42" s="167"/>
      <c r="J42" s="165"/>
      <c r="K42" s="165"/>
    </row>
    <row r="43" spans="1:11" ht="18.95" customHeight="1" x14ac:dyDescent="0.2">
      <c r="A43" s="224">
        <v>42</v>
      </c>
      <c r="B43" s="223" t="s">
        <v>224</v>
      </c>
      <c r="C43" s="173" t="s">
        <v>181</v>
      </c>
      <c r="D43" s="171" t="s">
        <v>13</v>
      </c>
      <c r="E43" s="213" t="s">
        <v>3</v>
      </c>
      <c r="F43" s="219"/>
      <c r="G43" s="166"/>
      <c r="H43" s="170"/>
      <c r="I43" s="167"/>
      <c r="J43" s="165"/>
      <c r="K43" s="165"/>
    </row>
    <row r="44" spans="1:11" ht="18.95" customHeight="1" x14ac:dyDescent="0.2">
      <c r="A44" s="224">
        <v>43</v>
      </c>
      <c r="B44" s="223" t="s">
        <v>225</v>
      </c>
      <c r="C44" s="173" t="s">
        <v>181</v>
      </c>
      <c r="D44" s="171" t="s">
        <v>13</v>
      </c>
      <c r="E44" s="213" t="s">
        <v>3</v>
      </c>
      <c r="F44" s="219"/>
      <c r="G44" s="166"/>
      <c r="H44" s="170"/>
      <c r="I44" s="167"/>
      <c r="J44" s="165"/>
      <c r="K44" s="165"/>
    </row>
    <row r="45" spans="1:11" ht="18.95" customHeight="1" x14ac:dyDescent="0.2">
      <c r="A45" s="224">
        <v>44</v>
      </c>
      <c r="B45" s="223" t="s">
        <v>226</v>
      </c>
      <c r="C45" s="173" t="s">
        <v>181</v>
      </c>
      <c r="D45" s="171" t="s">
        <v>13</v>
      </c>
      <c r="E45" s="213" t="s">
        <v>3</v>
      </c>
      <c r="F45" s="219"/>
      <c r="G45" s="166"/>
      <c r="H45" s="170"/>
      <c r="I45" s="167"/>
      <c r="J45" s="165"/>
      <c r="K45" s="165"/>
    </row>
    <row r="46" spans="1:11" ht="18.95" customHeight="1" x14ac:dyDescent="0.2">
      <c r="A46" s="224">
        <v>45</v>
      </c>
      <c r="B46" s="223" t="s">
        <v>227</v>
      </c>
      <c r="C46" s="173" t="s">
        <v>181</v>
      </c>
      <c r="D46" s="171" t="s">
        <v>13</v>
      </c>
      <c r="E46" s="213" t="s">
        <v>3</v>
      </c>
      <c r="F46" s="219"/>
      <c r="G46" s="166"/>
      <c r="H46" s="170"/>
      <c r="I46" s="167"/>
      <c r="J46" s="165"/>
      <c r="K46" s="165"/>
    </row>
    <row r="47" spans="1:11" ht="18.95" customHeight="1" x14ac:dyDescent="0.2">
      <c r="A47" s="224">
        <v>46</v>
      </c>
      <c r="B47" s="223" t="s">
        <v>228</v>
      </c>
      <c r="C47" s="173" t="s">
        <v>181</v>
      </c>
      <c r="D47" s="171" t="s">
        <v>13</v>
      </c>
      <c r="E47" s="213" t="s">
        <v>3</v>
      </c>
      <c r="F47" s="219"/>
      <c r="G47" s="166"/>
      <c r="H47" s="170"/>
      <c r="I47" s="167"/>
      <c r="J47" s="165"/>
      <c r="K47" s="165"/>
    </row>
    <row r="48" spans="1:11" ht="18.95" customHeight="1" x14ac:dyDescent="0.2">
      <c r="A48" s="224">
        <v>47</v>
      </c>
      <c r="B48" s="223" t="s">
        <v>229</v>
      </c>
      <c r="C48" s="173" t="s">
        <v>181</v>
      </c>
      <c r="D48" s="171" t="s">
        <v>13</v>
      </c>
      <c r="E48" s="213" t="s">
        <v>3</v>
      </c>
      <c r="F48" s="219"/>
      <c r="G48" s="166"/>
      <c r="H48" s="170"/>
      <c r="I48" s="167"/>
      <c r="J48" s="165"/>
      <c r="K48" s="165"/>
    </row>
    <row r="49" spans="1:12" ht="18.95" customHeight="1" x14ac:dyDescent="0.2">
      <c r="A49" s="224">
        <v>48</v>
      </c>
      <c r="B49" s="223" t="s">
        <v>230</v>
      </c>
      <c r="C49" s="173" t="s">
        <v>181</v>
      </c>
      <c r="D49" s="171" t="s">
        <v>13</v>
      </c>
      <c r="E49" s="213" t="s">
        <v>3</v>
      </c>
      <c r="F49" s="219"/>
      <c r="G49" s="166"/>
      <c r="H49" s="170"/>
      <c r="I49" s="167"/>
      <c r="J49" s="165"/>
      <c r="K49" s="165"/>
    </row>
    <row r="50" spans="1:12" ht="18.95" customHeight="1" x14ac:dyDescent="0.2">
      <c r="A50" s="224">
        <v>49</v>
      </c>
      <c r="B50" s="223" t="s">
        <v>231</v>
      </c>
      <c r="C50" s="173" t="s">
        <v>181</v>
      </c>
      <c r="D50" s="171" t="s">
        <v>13</v>
      </c>
      <c r="E50" s="213" t="s">
        <v>3</v>
      </c>
      <c r="F50" s="219"/>
      <c r="G50" s="166"/>
      <c r="H50" s="170"/>
      <c r="I50" s="167"/>
      <c r="J50" s="165"/>
      <c r="K50" s="165"/>
    </row>
    <row r="51" spans="1:12" ht="18.95" customHeight="1" x14ac:dyDescent="0.2">
      <c r="A51" s="224">
        <v>50</v>
      </c>
      <c r="B51" s="223" t="s">
        <v>232</v>
      </c>
      <c r="C51" s="173" t="s">
        <v>181</v>
      </c>
      <c r="D51" s="171" t="s">
        <v>13</v>
      </c>
      <c r="E51" s="213" t="s">
        <v>3</v>
      </c>
      <c r="F51" s="219"/>
      <c r="G51" s="166"/>
      <c r="H51" s="170"/>
      <c r="I51" s="167"/>
      <c r="J51" s="165"/>
      <c r="K51" s="165"/>
    </row>
    <row r="52" spans="1:12" ht="18.95" customHeight="1" x14ac:dyDescent="0.2">
      <c r="A52" s="224">
        <v>51</v>
      </c>
      <c r="B52" s="223" t="s">
        <v>233</v>
      </c>
      <c r="C52" s="173" t="s">
        <v>181</v>
      </c>
      <c r="D52" s="171" t="s">
        <v>13</v>
      </c>
      <c r="E52" s="213" t="s">
        <v>3</v>
      </c>
      <c r="F52" s="219"/>
      <c r="G52" s="166"/>
      <c r="H52" s="170"/>
      <c r="I52" s="167"/>
      <c r="J52" s="165"/>
      <c r="K52" s="165"/>
    </row>
    <row r="53" spans="1:12" ht="18.95" customHeight="1" x14ac:dyDescent="0.2">
      <c r="A53" s="224">
        <v>52</v>
      </c>
      <c r="B53" s="223" t="s">
        <v>234</v>
      </c>
      <c r="C53" s="173" t="s">
        <v>181</v>
      </c>
      <c r="D53" s="171" t="s">
        <v>13</v>
      </c>
      <c r="E53" s="213" t="s">
        <v>3</v>
      </c>
      <c r="F53" s="219"/>
      <c r="G53" s="166"/>
      <c r="H53" s="170"/>
      <c r="I53" s="167"/>
      <c r="J53" s="165"/>
      <c r="K53" s="165"/>
    </row>
    <row r="54" spans="1:12" ht="18.95" customHeight="1" x14ac:dyDescent="0.2">
      <c r="A54" s="224">
        <v>53</v>
      </c>
      <c r="B54" s="223" t="s">
        <v>437</v>
      </c>
      <c r="C54" s="173" t="s">
        <v>181</v>
      </c>
      <c r="D54" s="171" t="s">
        <v>13</v>
      </c>
      <c r="E54" s="213" t="s">
        <v>3</v>
      </c>
      <c r="F54" s="219"/>
      <c r="G54" s="166"/>
      <c r="H54" s="170"/>
      <c r="I54" s="167"/>
      <c r="J54" s="165"/>
      <c r="K54" s="165"/>
    </row>
    <row r="55" spans="1:12" ht="18.95" customHeight="1" x14ac:dyDescent="0.2">
      <c r="A55" s="224">
        <v>54</v>
      </c>
      <c r="B55" s="223" t="s">
        <v>235</v>
      </c>
      <c r="C55" s="173" t="s">
        <v>181</v>
      </c>
      <c r="D55" s="171" t="s">
        <v>13</v>
      </c>
      <c r="E55" s="213" t="s">
        <v>3</v>
      </c>
      <c r="F55" s="219"/>
      <c r="G55" s="166"/>
      <c r="H55" s="170"/>
      <c r="I55" s="167"/>
      <c r="J55" s="165"/>
      <c r="K55" s="165"/>
    </row>
    <row r="56" spans="1:12" ht="18.95" customHeight="1" x14ac:dyDescent="0.2">
      <c r="A56" s="224">
        <v>55</v>
      </c>
      <c r="B56" s="223" t="s">
        <v>236</v>
      </c>
      <c r="C56" s="173" t="s">
        <v>181</v>
      </c>
      <c r="D56" s="171" t="s">
        <v>13</v>
      </c>
      <c r="E56" s="213" t="s">
        <v>3</v>
      </c>
      <c r="F56" s="219"/>
      <c r="G56" s="166"/>
      <c r="H56" s="170"/>
      <c r="I56" s="167"/>
      <c r="J56" s="165"/>
      <c r="K56" s="165"/>
      <c r="L56" s="168" t="s">
        <v>14</v>
      </c>
    </row>
    <row r="57" spans="1:12" ht="18.95" customHeight="1" x14ac:dyDescent="0.2">
      <c r="A57" s="224">
        <v>56</v>
      </c>
      <c r="B57" s="223" t="s">
        <v>237</v>
      </c>
      <c r="C57" s="173" t="s">
        <v>181</v>
      </c>
      <c r="D57" s="171" t="s">
        <v>13</v>
      </c>
      <c r="E57" s="213" t="s">
        <v>3</v>
      </c>
      <c r="F57" s="219"/>
      <c r="G57" s="166"/>
      <c r="H57" s="170"/>
      <c r="I57" s="167"/>
      <c r="J57" s="165"/>
      <c r="K57" s="165"/>
    </row>
    <row r="58" spans="1:12" ht="18.95" customHeight="1" x14ac:dyDescent="0.2">
      <c r="A58" s="224">
        <v>57</v>
      </c>
      <c r="B58" s="223" t="s">
        <v>238</v>
      </c>
      <c r="C58" s="173" t="s">
        <v>181</v>
      </c>
      <c r="D58" s="171" t="s">
        <v>13</v>
      </c>
      <c r="E58" s="213" t="s">
        <v>3</v>
      </c>
      <c r="F58" s="219"/>
      <c r="G58" s="166"/>
      <c r="H58" s="170"/>
      <c r="I58" s="167"/>
      <c r="J58" s="165"/>
      <c r="K58" s="165"/>
    </row>
    <row r="59" spans="1:12" ht="18.95" customHeight="1" x14ac:dyDescent="0.2">
      <c r="A59" s="224">
        <v>58</v>
      </c>
      <c r="B59" s="223" t="s">
        <v>239</v>
      </c>
      <c r="C59" s="173" t="s">
        <v>181</v>
      </c>
      <c r="D59" s="171" t="s">
        <v>13</v>
      </c>
      <c r="E59" s="213" t="s">
        <v>3</v>
      </c>
      <c r="F59" s="219"/>
      <c r="G59" s="166"/>
      <c r="H59" s="170"/>
      <c r="I59" s="167"/>
      <c r="J59" s="165"/>
      <c r="K59" s="165"/>
    </row>
    <row r="60" spans="1:12" ht="18.95" customHeight="1" x14ac:dyDescent="0.2">
      <c r="A60" s="224">
        <v>59</v>
      </c>
      <c r="B60" s="223" t="s">
        <v>240</v>
      </c>
      <c r="C60" s="173" t="s">
        <v>181</v>
      </c>
      <c r="D60" s="171" t="s">
        <v>13</v>
      </c>
      <c r="E60" s="213" t="s">
        <v>3</v>
      </c>
      <c r="F60" s="219"/>
      <c r="G60" s="166"/>
      <c r="H60" s="170"/>
      <c r="I60" s="167"/>
      <c r="J60" s="165"/>
      <c r="K60" s="165"/>
    </row>
    <row r="61" spans="1:12" ht="18.95" customHeight="1" x14ac:dyDescent="0.2">
      <c r="A61" s="224">
        <v>60</v>
      </c>
      <c r="B61" s="223" t="s">
        <v>241</v>
      </c>
      <c r="C61" s="173" t="s">
        <v>181</v>
      </c>
      <c r="D61" s="171" t="s">
        <v>13</v>
      </c>
      <c r="E61" s="213" t="s">
        <v>3</v>
      </c>
      <c r="F61" s="219"/>
      <c r="G61" s="166"/>
      <c r="H61" s="170"/>
      <c r="I61" s="167"/>
      <c r="J61" s="165"/>
      <c r="K61" s="165"/>
    </row>
    <row r="62" spans="1:12" ht="18.95" customHeight="1" x14ac:dyDescent="0.2">
      <c r="A62" s="224">
        <v>61</v>
      </c>
      <c r="B62" s="223" t="s">
        <v>242</v>
      </c>
      <c r="C62" s="173" t="s">
        <v>181</v>
      </c>
      <c r="D62" s="171" t="s">
        <v>13</v>
      </c>
      <c r="E62" s="213" t="s">
        <v>3</v>
      </c>
      <c r="F62" s="219"/>
      <c r="G62" s="166"/>
      <c r="H62" s="170"/>
      <c r="I62" s="167"/>
      <c r="J62" s="165"/>
      <c r="K62" s="165"/>
    </row>
    <row r="63" spans="1:12" ht="18.95" customHeight="1" x14ac:dyDescent="0.2">
      <c r="A63" s="224">
        <v>62</v>
      </c>
      <c r="B63" s="223" t="s">
        <v>243</v>
      </c>
      <c r="C63" s="173" t="s">
        <v>181</v>
      </c>
      <c r="D63" s="171" t="s">
        <v>13</v>
      </c>
      <c r="E63" s="213" t="s">
        <v>3</v>
      </c>
      <c r="F63" s="219"/>
      <c r="G63" s="166"/>
      <c r="H63" s="170"/>
      <c r="I63" s="167"/>
      <c r="J63" s="165"/>
      <c r="K63" s="165"/>
    </row>
    <row r="64" spans="1:12" ht="18.95" customHeight="1" x14ac:dyDescent="0.2">
      <c r="A64" s="224">
        <v>63</v>
      </c>
      <c r="B64" s="223" t="s">
        <v>244</v>
      </c>
      <c r="C64" s="173" t="s">
        <v>181</v>
      </c>
      <c r="D64" s="171" t="s">
        <v>13</v>
      </c>
      <c r="E64" s="213" t="s">
        <v>3</v>
      </c>
      <c r="F64" s="219"/>
      <c r="G64" s="166"/>
      <c r="H64" s="170"/>
      <c r="I64" s="167"/>
      <c r="J64" s="161"/>
      <c r="K64" s="161"/>
    </row>
    <row r="65" spans="1:11" ht="18.95" customHeight="1" x14ac:dyDescent="0.2">
      <c r="A65" s="224">
        <v>64</v>
      </c>
      <c r="B65" s="223" t="s">
        <v>245</v>
      </c>
      <c r="C65" s="173" t="s">
        <v>181</v>
      </c>
      <c r="D65" s="171" t="s">
        <v>13</v>
      </c>
      <c r="E65" s="213" t="s">
        <v>3</v>
      </c>
      <c r="F65" s="219"/>
      <c r="G65" s="166"/>
      <c r="H65" s="170"/>
      <c r="I65" s="167"/>
      <c r="J65" s="161"/>
      <c r="K65" s="161"/>
    </row>
    <row r="66" spans="1:11" ht="18.95" customHeight="1" x14ac:dyDescent="0.2">
      <c r="A66" s="224">
        <v>65</v>
      </c>
      <c r="B66" s="223" t="s">
        <v>246</v>
      </c>
      <c r="C66" s="173" t="s">
        <v>181</v>
      </c>
      <c r="D66" s="171" t="s">
        <v>13</v>
      </c>
      <c r="E66" s="213" t="s">
        <v>3</v>
      </c>
      <c r="F66" s="220"/>
      <c r="G66" s="161"/>
      <c r="H66" s="161"/>
      <c r="I66" s="161"/>
      <c r="J66" s="161"/>
      <c r="K66" s="161"/>
    </row>
    <row r="67" spans="1:11" ht="18.95" customHeight="1" x14ac:dyDescent="0.25">
      <c r="A67" s="224">
        <v>66</v>
      </c>
      <c r="B67" s="230" t="s">
        <v>440</v>
      </c>
      <c r="F67" s="220"/>
      <c r="G67" s="161"/>
      <c r="H67" s="161"/>
      <c r="I67" s="161"/>
      <c r="J67" s="161"/>
      <c r="K67" s="161"/>
    </row>
    <row r="68" spans="1:11" ht="18.95" customHeight="1" x14ac:dyDescent="0.2">
      <c r="A68" s="224">
        <v>67</v>
      </c>
      <c r="B68" s="223" t="s">
        <v>247</v>
      </c>
      <c r="C68" s="173" t="s">
        <v>181</v>
      </c>
      <c r="D68" s="171" t="s">
        <v>13</v>
      </c>
      <c r="E68" s="213" t="s">
        <v>3</v>
      </c>
      <c r="F68" s="215"/>
      <c r="G68" s="161"/>
      <c r="H68" s="161"/>
      <c r="I68" s="161"/>
      <c r="J68" s="161"/>
      <c r="K68" s="161"/>
    </row>
    <row r="69" spans="1:11" ht="18.95" customHeight="1" x14ac:dyDescent="0.25">
      <c r="A69" s="224">
        <v>68</v>
      </c>
      <c r="B69" s="230" t="s">
        <v>440</v>
      </c>
      <c r="F69" s="215"/>
      <c r="G69" s="161"/>
      <c r="H69" s="161"/>
      <c r="I69" s="161"/>
      <c r="J69" s="161"/>
      <c r="K69" s="161"/>
    </row>
    <row r="70" spans="1:11" ht="18.95" customHeight="1" x14ac:dyDescent="0.2">
      <c r="A70" s="224">
        <v>69</v>
      </c>
      <c r="B70" s="223" t="s">
        <v>248</v>
      </c>
      <c r="C70" s="173" t="s">
        <v>181</v>
      </c>
      <c r="D70" s="171" t="s">
        <v>13</v>
      </c>
      <c r="E70" s="213" t="s">
        <v>3</v>
      </c>
      <c r="F70" s="215"/>
      <c r="G70" s="161"/>
      <c r="H70" s="161"/>
      <c r="I70" s="161"/>
      <c r="J70" s="161"/>
      <c r="K70" s="161"/>
    </row>
    <row r="71" spans="1:11" ht="18.95" customHeight="1" x14ac:dyDescent="0.2">
      <c r="A71" s="224">
        <v>70</v>
      </c>
      <c r="B71" s="223" t="s">
        <v>249</v>
      </c>
      <c r="C71" s="173" t="s">
        <v>181</v>
      </c>
      <c r="D71" s="171" t="s">
        <v>13</v>
      </c>
      <c r="E71" s="213" t="s">
        <v>3</v>
      </c>
      <c r="F71" s="215"/>
      <c r="G71" s="161"/>
      <c r="H71" s="161"/>
      <c r="I71" s="161"/>
      <c r="J71" s="161"/>
      <c r="K71" s="161"/>
    </row>
    <row r="72" spans="1:11" ht="18.95" customHeight="1" x14ac:dyDescent="0.25">
      <c r="A72" s="224">
        <v>71</v>
      </c>
      <c r="B72" s="230" t="s">
        <v>440</v>
      </c>
      <c r="F72" s="215"/>
      <c r="G72" s="161"/>
      <c r="H72" s="161"/>
      <c r="I72" s="161"/>
      <c r="J72" s="161"/>
      <c r="K72" s="161"/>
    </row>
    <row r="73" spans="1:11" ht="18.95" customHeight="1" x14ac:dyDescent="0.2">
      <c r="A73" s="224">
        <v>72</v>
      </c>
      <c r="B73" s="223" t="s">
        <v>250</v>
      </c>
      <c r="C73" s="173" t="s">
        <v>181</v>
      </c>
      <c r="D73" s="171" t="s">
        <v>13</v>
      </c>
      <c r="E73" s="213" t="s">
        <v>3</v>
      </c>
    </row>
    <row r="74" spans="1:11" ht="18.95" customHeight="1" x14ac:dyDescent="0.2">
      <c r="A74" s="224">
        <v>73</v>
      </c>
      <c r="B74" s="223" t="s">
        <v>251</v>
      </c>
      <c r="C74" s="173" t="s">
        <v>181</v>
      </c>
      <c r="D74" s="171" t="s">
        <v>13</v>
      </c>
      <c r="E74" s="213" t="s">
        <v>3</v>
      </c>
    </row>
    <row r="75" spans="1:11" ht="18.95" customHeight="1" x14ac:dyDescent="0.2">
      <c r="A75" s="224">
        <v>74</v>
      </c>
      <c r="B75" s="223" t="s">
        <v>252</v>
      </c>
      <c r="C75" s="173" t="s">
        <v>181</v>
      </c>
      <c r="D75" s="171" t="s">
        <v>13</v>
      </c>
      <c r="E75" s="213" t="s">
        <v>3</v>
      </c>
    </row>
    <row r="76" spans="1:11" ht="18.95" customHeight="1" x14ac:dyDescent="0.25">
      <c r="A76" s="225">
        <v>75</v>
      </c>
      <c r="B76" s="223" t="s">
        <v>253</v>
      </c>
      <c r="C76" s="173" t="s">
        <v>181</v>
      </c>
      <c r="D76" s="171" t="s">
        <v>13</v>
      </c>
      <c r="E76" s="213" t="s">
        <v>3</v>
      </c>
    </row>
    <row r="77" spans="1:11" ht="18.95" customHeight="1" x14ac:dyDescent="0.25">
      <c r="A77" s="225">
        <v>76</v>
      </c>
      <c r="B77" s="223" t="s">
        <v>254</v>
      </c>
      <c r="C77" s="173" t="s">
        <v>181</v>
      </c>
      <c r="D77" s="171" t="s">
        <v>13</v>
      </c>
      <c r="E77" s="213" t="s">
        <v>3</v>
      </c>
    </row>
    <row r="78" spans="1:11" ht="18.95" customHeight="1" x14ac:dyDescent="0.25">
      <c r="A78" s="225">
        <v>77</v>
      </c>
      <c r="B78" s="223" t="s">
        <v>255</v>
      </c>
      <c r="C78" s="173" t="s">
        <v>181</v>
      </c>
      <c r="D78" s="173" t="s">
        <v>13</v>
      </c>
      <c r="E78" s="214" t="s">
        <v>4</v>
      </c>
    </row>
    <row r="79" spans="1:11" ht="18.95" customHeight="1" x14ac:dyDescent="0.25">
      <c r="A79" s="225">
        <v>78</v>
      </c>
      <c r="B79" s="223" t="s">
        <v>256</v>
      </c>
      <c r="C79" s="173" t="s">
        <v>181</v>
      </c>
      <c r="D79" s="173" t="s">
        <v>13</v>
      </c>
      <c r="E79" s="214" t="s">
        <v>4</v>
      </c>
    </row>
    <row r="80" spans="1:11" ht="18.95" customHeight="1" x14ac:dyDescent="0.25">
      <c r="A80" s="225">
        <v>79</v>
      </c>
      <c r="B80" s="223" t="s">
        <v>257</v>
      </c>
      <c r="C80" s="173" t="s">
        <v>181</v>
      </c>
      <c r="D80" s="173" t="s">
        <v>13</v>
      </c>
      <c r="E80" s="214" t="s">
        <v>4</v>
      </c>
    </row>
    <row r="81" spans="1:5" ht="18.95" customHeight="1" x14ac:dyDescent="0.25">
      <c r="A81" s="225">
        <v>80</v>
      </c>
      <c r="B81" s="223" t="s">
        <v>258</v>
      </c>
      <c r="C81" s="173" t="s">
        <v>181</v>
      </c>
      <c r="D81" s="173" t="s">
        <v>13</v>
      </c>
      <c r="E81" s="214" t="s">
        <v>4</v>
      </c>
    </row>
    <row r="82" spans="1:5" ht="18.95" customHeight="1" x14ac:dyDescent="0.25">
      <c r="A82" s="225">
        <v>81</v>
      </c>
      <c r="B82" s="223" t="s">
        <v>259</v>
      </c>
      <c r="C82" s="173" t="s">
        <v>181</v>
      </c>
      <c r="D82" s="173" t="s">
        <v>13</v>
      </c>
      <c r="E82" s="214" t="s">
        <v>4</v>
      </c>
    </row>
    <row r="83" spans="1:5" ht="18.95" customHeight="1" x14ac:dyDescent="0.25">
      <c r="A83" s="225">
        <v>82</v>
      </c>
      <c r="B83" s="223" t="s">
        <v>260</v>
      </c>
      <c r="C83" s="173" t="s">
        <v>181</v>
      </c>
      <c r="D83" s="173" t="s">
        <v>13</v>
      </c>
      <c r="E83" s="214" t="s">
        <v>4</v>
      </c>
    </row>
    <row r="84" spans="1:5" ht="18.95" customHeight="1" x14ac:dyDescent="0.25">
      <c r="A84" s="225">
        <v>83</v>
      </c>
      <c r="B84" s="223" t="s">
        <v>261</v>
      </c>
      <c r="C84" s="173" t="s">
        <v>181</v>
      </c>
      <c r="D84" s="173" t="s">
        <v>13</v>
      </c>
      <c r="E84" s="214" t="s">
        <v>4</v>
      </c>
    </row>
    <row r="85" spans="1:5" ht="18.95" customHeight="1" x14ac:dyDescent="0.25">
      <c r="A85" s="225">
        <v>84</v>
      </c>
      <c r="B85" s="223" t="s">
        <v>262</v>
      </c>
      <c r="C85" s="173" t="s">
        <v>181</v>
      </c>
      <c r="D85" s="173" t="s">
        <v>13</v>
      </c>
      <c r="E85" s="214" t="s">
        <v>4</v>
      </c>
    </row>
    <row r="86" spans="1:5" ht="18.95" customHeight="1" x14ac:dyDescent="0.25">
      <c r="A86" s="225">
        <v>85</v>
      </c>
      <c r="B86" s="223" t="s">
        <v>263</v>
      </c>
      <c r="C86" s="173" t="s">
        <v>181</v>
      </c>
      <c r="D86" s="173" t="s">
        <v>13</v>
      </c>
      <c r="E86" s="214" t="s">
        <v>4</v>
      </c>
    </row>
    <row r="87" spans="1:5" ht="18.95" customHeight="1" x14ac:dyDescent="0.25">
      <c r="A87" s="225">
        <v>86</v>
      </c>
      <c r="B87" s="223" t="s">
        <v>264</v>
      </c>
      <c r="C87" s="173" t="s">
        <v>181</v>
      </c>
      <c r="D87" s="173" t="s">
        <v>13</v>
      </c>
      <c r="E87" s="214" t="s">
        <v>4</v>
      </c>
    </row>
    <row r="88" spans="1:5" ht="16.5" customHeight="1" x14ac:dyDescent="0.25">
      <c r="A88" s="225">
        <v>87</v>
      </c>
      <c r="B88" s="223" t="s">
        <v>265</v>
      </c>
      <c r="C88" s="173" t="s">
        <v>181</v>
      </c>
      <c r="D88" s="173" t="s">
        <v>13</v>
      </c>
      <c r="E88" s="214" t="s">
        <v>4</v>
      </c>
    </row>
    <row r="89" spans="1:5" ht="18.95" customHeight="1" x14ac:dyDescent="0.25">
      <c r="A89" s="225">
        <v>88</v>
      </c>
      <c r="B89" s="223" t="s">
        <v>266</v>
      </c>
      <c r="C89" s="173" t="s">
        <v>181</v>
      </c>
      <c r="D89" s="173" t="s">
        <v>13</v>
      </c>
      <c r="E89" s="214" t="s">
        <v>4</v>
      </c>
    </row>
    <row r="90" spans="1:5" ht="18.95" customHeight="1" x14ac:dyDescent="0.25">
      <c r="A90" s="225">
        <v>89</v>
      </c>
      <c r="B90" s="223" t="s">
        <v>267</v>
      </c>
      <c r="C90" s="173" t="s">
        <v>181</v>
      </c>
      <c r="D90" s="173" t="s">
        <v>13</v>
      </c>
      <c r="E90" s="214" t="s">
        <v>4</v>
      </c>
    </row>
    <row r="91" spans="1:5" ht="18.95" customHeight="1" x14ac:dyDescent="0.25">
      <c r="A91" s="225">
        <v>90</v>
      </c>
      <c r="B91" s="223" t="s">
        <v>268</v>
      </c>
      <c r="C91" s="173" t="s">
        <v>181</v>
      </c>
      <c r="D91" s="173" t="s">
        <v>13</v>
      </c>
      <c r="E91" s="214" t="s">
        <v>4</v>
      </c>
    </row>
    <row r="92" spans="1:5" ht="18.95" customHeight="1" x14ac:dyDescent="0.25">
      <c r="A92" s="225">
        <v>91</v>
      </c>
      <c r="B92" s="223" t="s">
        <v>269</v>
      </c>
      <c r="C92" s="173" t="s">
        <v>181</v>
      </c>
      <c r="D92" s="173" t="s">
        <v>13</v>
      </c>
      <c r="E92" s="214" t="s">
        <v>4</v>
      </c>
    </row>
    <row r="93" spans="1:5" ht="18.95" customHeight="1" x14ac:dyDescent="0.25">
      <c r="A93" s="225">
        <v>92</v>
      </c>
      <c r="B93" s="223" t="s">
        <v>270</v>
      </c>
      <c r="C93" s="173" t="s">
        <v>181</v>
      </c>
      <c r="D93" s="173" t="s">
        <v>13</v>
      </c>
      <c r="E93" s="214" t="s">
        <v>4</v>
      </c>
    </row>
    <row r="94" spans="1:5" ht="18.95" customHeight="1" x14ac:dyDescent="0.25">
      <c r="A94" s="225">
        <v>93</v>
      </c>
      <c r="B94" s="230" t="s">
        <v>440</v>
      </c>
      <c r="D94" s="173"/>
      <c r="E94" s="214"/>
    </row>
    <row r="95" spans="1:5" ht="18.95" customHeight="1" x14ac:dyDescent="0.25">
      <c r="A95" s="225">
        <v>94</v>
      </c>
      <c r="B95" s="223" t="s">
        <v>271</v>
      </c>
      <c r="C95" s="173" t="s">
        <v>181</v>
      </c>
      <c r="D95" s="173" t="s">
        <v>13</v>
      </c>
      <c r="E95" s="214" t="s">
        <v>4</v>
      </c>
    </row>
    <row r="96" spans="1:5" ht="18.95" customHeight="1" x14ac:dyDescent="0.25">
      <c r="A96" s="225">
        <v>95</v>
      </c>
      <c r="B96" s="223" t="s">
        <v>272</v>
      </c>
      <c r="C96" s="173" t="s">
        <v>181</v>
      </c>
      <c r="D96" s="173" t="s">
        <v>13</v>
      </c>
      <c r="E96" s="214" t="s">
        <v>4</v>
      </c>
    </row>
    <row r="97" spans="1:5" ht="18.95" customHeight="1" x14ac:dyDescent="0.25">
      <c r="A97" s="225">
        <v>96</v>
      </c>
      <c r="B97" s="223" t="s">
        <v>273</v>
      </c>
      <c r="C97" s="173" t="s">
        <v>181</v>
      </c>
      <c r="D97" s="173" t="s">
        <v>13</v>
      </c>
      <c r="E97" s="214" t="s">
        <v>4</v>
      </c>
    </row>
    <row r="98" spans="1:5" ht="18.95" customHeight="1" x14ac:dyDescent="0.25">
      <c r="A98" s="225">
        <v>97</v>
      </c>
      <c r="B98" s="223" t="s">
        <v>274</v>
      </c>
      <c r="C98" s="173" t="s">
        <v>181</v>
      </c>
      <c r="D98" s="173" t="s">
        <v>13</v>
      </c>
      <c r="E98" s="214" t="s">
        <v>4</v>
      </c>
    </row>
    <row r="99" spans="1:5" ht="18.95" customHeight="1" x14ac:dyDescent="0.25">
      <c r="A99" s="225">
        <v>98</v>
      </c>
      <c r="B99" s="223" t="s">
        <v>275</v>
      </c>
      <c r="C99" s="173" t="s">
        <v>181</v>
      </c>
      <c r="D99" s="173" t="s">
        <v>13</v>
      </c>
      <c r="E99" s="214" t="s">
        <v>4</v>
      </c>
    </row>
    <row r="100" spans="1:5" ht="18.95" customHeight="1" x14ac:dyDescent="0.25">
      <c r="A100" s="225">
        <v>99</v>
      </c>
      <c r="B100" s="223" t="s">
        <v>276</v>
      </c>
      <c r="C100" s="173" t="s">
        <v>181</v>
      </c>
      <c r="D100" s="173" t="s">
        <v>13</v>
      </c>
      <c r="E100" s="214" t="s">
        <v>4</v>
      </c>
    </row>
    <row r="101" spans="1:5" ht="18.95" customHeight="1" x14ac:dyDescent="0.25">
      <c r="A101" s="225">
        <v>100</v>
      </c>
      <c r="B101" s="223" t="s">
        <v>277</v>
      </c>
      <c r="C101" s="173" t="s">
        <v>181</v>
      </c>
      <c r="D101" s="173" t="s">
        <v>13</v>
      </c>
      <c r="E101" s="214" t="s">
        <v>4</v>
      </c>
    </row>
    <row r="102" spans="1:5" ht="18.95" customHeight="1" x14ac:dyDescent="0.25">
      <c r="A102" s="225">
        <v>101</v>
      </c>
      <c r="B102" s="223" t="s">
        <v>278</v>
      </c>
      <c r="C102" s="173" t="s">
        <v>181</v>
      </c>
      <c r="D102" s="173" t="s">
        <v>13</v>
      </c>
      <c r="E102" s="214" t="s">
        <v>4</v>
      </c>
    </row>
    <row r="103" spans="1:5" ht="18.95" customHeight="1" x14ac:dyDescent="0.25">
      <c r="A103" s="225">
        <v>102</v>
      </c>
      <c r="B103" s="223" t="s">
        <v>279</v>
      </c>
      <c r="C103" s="173" t="s">
        <v>181</v>
      </c>
      <c r="D103" s="173" t="s">
        <v>13</v>
      </c>
      <c r="E103" s="214" t="s">
        <v>4</v>
      </c>
    </row>
    <row r="104" spans="1:5" ht="18.95" customHeight="1" x14ac:dyDescent="0.25">
      <c r="A104" s="225">
        <v>103</v>
      </c>
      <c r="B104" s="223" t="s">
        <v>280</v>
      </c>
      <c r="C104" s="173" t="s">
        <v>181</v>
      </c>
      <c r="D104" s="173" t="s">
        <v>13</v>
      </c>
      <c r="E104" s="214" t="s">
        <v>4</v>
      </c>
    </row>
    <row r="105" spans="1:5" ht="18.95" customHeight="1" x14ac:dyDescent="0.25">
      <c r="A105" s="225">
        <v>104</v>
      </c>
      <c r="B105" s="223" t="s">
        <v>281</v>
      </c>
      <c r="C105" s="173" t="s">
        <v>181</v>
      </c>
      <c r="D105" s="173" t="s">
        <v>13</v>
      </c>
      <c r="E105" s="214" t="s">
        <v>4</v>
      </c>
    </row>
    <row r="106" spans="1:5" ht="18.95" customHeight="1" x14ac:dyDescent="0.25">
      <c r="A106" s="225">
        <v>105</v>
      </c>
      <c r="B106" s="230" t="s">
        <v>440</v>
      </c>
      <c r="D106" s="173"/>
      <c r="E106" s="214"/>
    </row>
    <row r="107" spans="1:5" ht="18.95" customHeight="1" x14ac:dyDescent="0.25">
      <c r="A107" s="225">
        <v>106</v>
      </c>
      <c r="B107" s="223" t="s">
        <v>282</v>
      </c>
      <c r="C107" s="173" t="s">
        <v>181</v>
      </c>
      <c r="D107" s="173" t="s">
        <v>13</v>
      </c>
      <c r="E107" s="214" t="s">
        <v>4</v>
      </c>
    </row>
    <row r="108" spans="1:5" ht="18.95" customHeight="1" x14ac:dyDescent="0.25">
      <c r="A108" s="225">
        <v>107</v>
      </c>
      <c r="B108" s="223" t="s">
        <v>283</v>
      </c>
      <c r="C108" s="173" t="s">
        <v>181</v>
      </c>
      <c r="D108" s="173" t="s">
        <v>13</v>
      </c>
      <c r="E108" s="214" t="s">
        <v>4</v>
      </c>
    </row>
    <row r="109" spans="1:5" ht="18.95" customHeight="1" x14ac:dyDescent="0.25">
      <c r="A109" s="225">
        <v>108</v>
      </c>
      <c r="B109" s="223" t="s">
        <v>284</v>
      </c>
      <c r="C109" s="173" t="s">
        <v>181</v>
      </c>
      <c r="D109" s="173" t="s">
        <v>13</v>
      </c>
      <c r="E109" s="214" t="s">
        <v>4</v>
      </c>
    </row>
    <row r="110" spans="1:5" ht="18.95" customHeight="1" x14ac:dyDescent="0.25">
      <c r="A110" s="225">
        <v>109</v>
      </c>
      <c r="B110" s="223" t="s">
        <v>285</v>
      </c>
      <c r="C110" s="173" t="s">
        <v>181</v>
      </c>
      <c r="D110" s="173" t="s">
        <v>13</v>
      </c>
      <c r="E110" s="214" t="s">
        <v>4</v>
      </c>
    </row>
    <row r="111" spans="1:5" ht="18.95" customHeight="1" x14ac:dyDescent="0.25">
      <c r="A111" s="225">
        <v>110</v>
      </c>
      <c r="B111" s="230" t="s">
        <v>440</v>
      </c>
      <c r="D111" s="173"/>
      <c r="E111" s="214"/>
    </row>
    <row r="112" spans="1:5" ht="18.95" customHeight="1" x14ac:dyDescent="0.25">
      <c r="A112" s="225">
        <v>111</v>
      </c>
      <c r="B112" s="223" t="s">
        <v>286</v>
      </c>
      <c r="C112" s="173" t="s">
        <v>181</v>
      </c>
      <c r="D112" s="173" t="s">
        <v>13</v>
      </c>
      <c r="E112" s="214" t="s">
        <v>4</v>
      </c>
    </row>
    <row r="113" spans="1:5" ht="18.95" customHeight="1" x14ac:dyDescent="0.25">
      <c r="A113" s="225">
        <v>112</v>
      </c>
      <c r="B113" s="230" t="s">
        <v>440</v>
      </c>
      <c r="D113" s="173"/>
      <c r="E113" s="214"/>
    </row>
    <row r="114" spans="1:5" ht="18.95" customHeight="1" x14ac:dyDescent="0.25">
      <c r="A114" s="225">
        <v>113</v>
      </c>
      <c r="B114" s="223" t="s">
        <v>287</v>
      </c>
      <c r="C114" s="173" t="s">
        <v>181</v>
      </c>
      <c r="D114" s="173" t="s">
        <v>13</v>
      </c>
      <c r="E114" s="214" t="s">
        <v>4</v>
      </c>
    </row>
    <row r="115" spans="1:5" ht="18.95" customHeight="1" x14ac:dyDescent="0.25">
      <c r="A115" s="225">
        <v>114</v>
      </c>
      <c r="B115" s="223" t="s">
        <v>288</v>
      </c>
      <c r="C115" s="173" t="s">
        <v>181</v>
      </c>
      <c r="D115" s="173" t="s">
        <v>13</v>
      </c>
      <c r="E115" s="214" t="s">
        <v>4</v>
      </c>
    </row>
    <row r="116" spans="1:5" ht="18.95" customHeight="1" x14ac:dyDescent="0.25">
      <c r="A116" s="225">
        <v>115</v>
      </c>
      <c r="B116" s="223" t="s">
        <v>289</v>
      </c>
      <c r="C116" s="173" t="s">
        <v>181</v>
      </c>
      <c r="D116" s="173" t="s">
        <v>13</v>
      </c>
      <c r="E116" s="214" t="s">
        <v>4</v>
      </c>
    </row>
    <row r="117" spans="1:5" ht="18.95" customHeight="1" x14ac:dyDescent="0.25">
      <c r="A117" s="225">
        <v>116</v>
      </c>
      <c r="B117" s="223" t="s">
        <v>290</v>
      </c>
      <c r="C117" s="173" t="s">
        <v>181</v>
      </c>
      <c r="D117" s="173" t="s">
        <v>13</v>
      </c>
      <c r="E117" s="214" t="s">
        <v>4</v>
      </c>
    </row>
    <row r="118" spans="1:5" ht="18.95" customHeight="1" x14ac:dyDescent="0.25">
      <c r="A118" s="225">
        <v>117</v>
      </c>
      <c r="B118" s="223" t="s">
        <v>291</v>
      </c>
      <c r="C118" s="173" t="s">
        <v>181</v>
      </c>
      <c r="D118" s="173" t="s">
        <v>13</v>
      </c>
      <c r="E118" s="214" t="s">
        <v>4</v>
      </c>
    </row>
    <row r="119" spans="1:5" ht="18.95" customHeight="1" x14ac:dyDescent="0.25">
      <c r="A119" s="225">
        <v>118</v>
      </c>
      <c r="B119" s="223" t="s">
        <v>292</v>
      </c>
      <c r="C119" s="173" t="s">
        <v>181</v>
      </c>
      <c r="D119" s="173" t="s">
        <v>429</v>
      </c>
      <c r="E119" s="214" t="s">
        <v>4</v>
      </c>
    </row>
    <row r="120" spans="1:5" ht="18.95" customHeight="1" x14ac:dyDescent="0.25">
      <c r="A120" s="225">
        <v>119</v>
      </c>
      <c r="B120" s="223" t="s">
        <v>293</v>
      </c>
      <c r="C120" s="173" t="s">
        <v>181</v>
      </c>
      <c r="D120" s="173" t="s">
        <v>182</v>
      </c>
      <c r="E120" s="214" t="s">
        <v>3</v>
      </c>
    </row>
    <row r="121" spans="1:5" ht="18.95" customHeight="1" x14ac:dyDescent="0.25">
      <c r="A121" s="225">
        <v>120</v>
      </c>
      <c r="B121" s="223" t="s">
        <v>294</v>
      </c>
      <c r="C121" s="173" t="s">
        <v>181</v>
      </c>
      <c r="D121" s="173" t="s">
        <v>18</v>
      </c>
      <c r="E121" s="214" t="s">
        <v>3</v>
      </c>
    </row>
    <row r="122" spans="1:5" ht="18.95" customHeight="1" x14ac:dyDescent="0.25">
      <c r="A122" s="225">
        <v>121</v>
      </c>
      <c r="B122" s="223" t="s">
        <v>295</v>
      </c>
      <c r="C122" s="173" t="s">
        <v>181</v>
      </c>
      <c r="D122" s="173" t="s">
        <v>18</v>
      </c>
      <c r="E122" s="214" t="s">
        <v>4</v>
      </c>
    </row>
    <row r="123" spans="1:5" ht="18.95" customHeight="1" x14ac:dyDescent="0.25">
      <c r="A123" s="225">
        <v>122</v>
      </c>
      <c r="B123" s="223" t="s">
        <v>296</v>
      </c>
      <c r="C123" s="173" t="s">
        <v>181</v>
      </c>
      <c r="D123" s="173" t="s">
        <v>19</v>
      </c>
      <c r="E123" s="214" t="s">
        <v>3</v>
      </c>
    </row>
    <row r="124" spans="1:5" ht="18.95" customHeight="1" x14ac:dyDescent="0.25">
      <c r="A124" s="225">
        <v>123</v>
      </c>
      <c r="B124" s="223" t="s">
        <v>297</v>
      </c>
      <c r="C124" s="173" t="s">
        <v>181</v>
      </c>
      <c r="D124" s="173" t="s">
        <v>19</v>
      </c>
      <c r="E124" s="214" t="s">
        <v>3</v>
      </c>
    </row>
    <row r="125" spans="1:5" ht="18.95" customHeight="1" x14ac:dyDescent="0.25">
      <c r="A125" s="225">
        <v>124</v>
      </c>
      <c r="B125" s="223" t="s">
        <v>298</v>
      </c>
      <c r="C125" s="173" t="s">
        <v>181</v>
      </c>
      <c r="D125" s="173" t="s">
        <v>19</v>
      </c>
      <c r="E125" s="214" t="s">
        <v>3</v>
      </c>
    </row>
    <row r="126" spans="1:5" ht="18.95" customHeight="1" x14ac:dyDescent="0.25">
      <c r="A126" s="225">
        <v>125</v>
      </c>
      <c r="B126" s="223" t="s">
        <v>299</v>
      </c>
      <c r="C126" s="173" t="s">
        <v>181</v>
      </c>
      <c r="D126" s="173" t="s">
        <v>18</v>
      </c>
      <c r="E126" s="214" t="s">
        <v>3</v>
      </c>
    </row>
    <row r="127" spans="1:5" ht="18.95" customHeight="1" x14ac:dyDescent="0.25">
      <c r="A127" s="225">
        <v>126</v>
      </c>
      <c r="B127" s="223" t="s">
        <v>300</v>
      </c>
      <c r="C127" s="173" t="s">
        <v>306</v>
      </c>
      <c r="D127" s="173" t="s">
        <v>13</v>
      </c>
      <c r="E127" s="214" t="s">
        <v>4</v>
      </c>
    </row>
    <row r="128" spans="1:5" ht="18.95" customHeight="1" x14ac:dyDescent="0.25">
      <c r="A128" s="225">
        <v>127</v>
      </c>
      <c r="B128" s="223" t="s">
        <v>436</v>
      </c>
      <c r="C128" s="173" t="s">
        <v>306</v>
      </c>
      <c r="D128" s="173" t="s">
        <v>13</v>
      </c>
      <c r="E128" s="214" t="s">
        <v>4</v>
      </c>
    </row>
    <row r="129" spans="1:5" ht="18.95" customHeight="1" x14ac:dyDescent="0.25">
      <c r="A129" s="225">
        <v>128</v>
      </c>
      <c r="B129" s="223" t="s">
        <v>301</v>
      </c>
      <c r="C129" s="173" t="s">
        <v>306</v>
      </c>
      <c r="D129" s="173" t="s">
        <v>13</v>
      </c>
      <c r="E129" s="214" t="s">
        <v>3</v>
      </c>
    </row>
    <row r="130" spans="1:5" ht="18.95" customHeight="1" x14ac:dyDescent="0.25">
      <c r="A130" s="225">
        <v>130</v>
      </c>
      <c r="B130" s="223" t="s">
        <v>302</v>
      </c>
      <c r="C130" s="173" t="s">
        <v>306</v>
      </c>
      <c r="D130" s="173" t="s">
        <v>13</v>
      </c>
      <c r="E130" s="214" t="s">
        <v>3</v>
      </c>
    </row>
    <row r="131" spans="1:5" ht="18.95" customHeight="1" x14ac:dyDescent="0.25">
      <c r="A131" s="225">
        <v>131</v>
      </c>
      <c r="B131" s="223" t="s">
        <v>303</v>
      </c>
      <c r="C131" s="173" t="s">
        <v>306</v>
      </c>
      <c r="D131" s="173" t="s">
        <v>13</v>
      </c>
      <c r="E131" s="214" t="s">
        <v>3</v>
      </c>
    </row>
    <row r="132" spans="1:5" ht="18.95" customHeight="1" x14ac:dyDescent="0.25">
      <c r="A132" s="225">
        <v>132</v>
      </c>
      <c r="B132" s="223" t="s">
        <v>304</v>
      </c>
      <c r="C132" s="173" t="s">
        <v>306</v>
      </c>
      <c r="D132" s="173" t="s">
        <v>13</v>
      </c>
      <c r="E132" s="214" t="s">
        <v>3</v>
      </c>
    </row>
    <row r="133" spans="1:5" ht="18.95" customHeight="1" x14ac:dyDescent="0.25">
      <c r="A133" s="225">
        <v>133</v>
      </c>
      <c r="B133" s="223" t="s">
        <v>305</v>
      </c>
      <c r="C133" s="173" t="s">
        <v>306</v>
      </c>
      <c r="D133" s="173" t="s">
        <v>13</v>
      </c>
      <c r="E133" s="214" t="s">
        <v>3</v>
      </c>
    </row>
    <row r="134" spans="1:5" ht="18.95" customHeight="1" x14ac:dyDescent="0.25">
      <c r="A134" s="225">
        <v>134</v>
      </c>
      <c r="B134" s="223" t="s">
        <v>307</v>
      </c>
      <c r="C134" s="173" t="s">
        <v>306</v>
      </c>
      <c r="D134" s="173" t="s">
        <v>13</v>
      </c>
      <c r="E134" s="214" t="s">
        <v>4</v>
      </c>
    </row>
    <row r="135" spans="1:5" ht="18.95" customHeight="1" x14ac:dyDescent="0.25">
      <c r="A135" s="225">
        <v>135</v>
      </c>
      <c r="B135" s="223" t="s">
        <v>308</v>
      </c>
      <c r="C135" s="173" t="s">
        <v>306</v>
      </c>
      <c r="D135" s="173" t="s">
        <v>13</v>
      </c>
      <c r="E135" s="214" t="s">
        <v>4</v>
      </c>
    </row>
    <row r="136" spans="1:5" ht="18.95" customHeight="1" x14ac:dyDescent="0.25">
      <c r="A136" s="225">
        <v>136</v>
      </c>
      <c r="B136" s="223" t="s">
        <v>447</v>
      </c>
      <c r="C136" s="173" t="s">
        <v>306</v>
      </c>
      <c r="D136" s="173" t="s">
        <v>13</v>
      </c>
      <c r="E136" s="214" t="s">
        <v>3</v>
      </c>
    </row>
    <row r="137" spans="1:5" ht="18.95" customHeight="1" x14ac:dyDescent="0.25">
      <c r="A137" s="225">
        <v>137</v>
      </c>
      <c r="B137" s="223" t="s">
        <v>309</v>
      </c>
      <c r="C137" s="173" t="s">
        <v>306</v>
      </c>
      <c r="D137" s="173" t="s">
        <v>13</v>
      </c>
      <c r="E137" s="214" t="s">
        <v>3</v>
      </c>
    </row>
    <row r="138" spans="1:5" ht="18.95" customHeight="1" x14ac:dyDescent="0.25">
      <c r="A138" s="225">
        <v>138</v>
      </c>
      <c r="B138" s="230" t="s">
        <v>440</v>
      </c>
      <c r="D138" s="173"/>
      <c r="E138" s="214"/>
    </row>
    <row r="139" spans="1:5" ht="18.95" customHeight="1" x14ac:dyDescent="0.25">
      <c r="A139" s="225">
        <v>139</v>
      </c>
      <c r="B139" s="230" t="s">
        <v>440</v>
      </c>
      <c r="D139" s="173"/>
      <c r="E139" s="214"/>
    </row>
    <row r="140" spans="1:5" ht="18.95" customHeight="1" x14ac:dyDescent="0.25">
      <c r="A140" s="225">
        <v>140</v>
      </c>
      <c r="B140" s="223" t="s">
        <v>310</v>
      </c>
      <c r="C140" s="173" t="s">
        <v>306</v>
      </c>
      <c r="D140" s="173" t="s">
        <v>13</v>
      </c>
      <c r="E140" s="214" t="s">
        <v>3</v>
      </c>
    </row>
    <row r="141" spans="1:5" ht="18.95" customHeight="1" x14ac:dyDescent="0.25">
      <c r="A141" s="225">
        <v>141</v>
      </c>
      <c r="B141" s="223" t="s">
        <v>311</v>
      </c>
      <c r="C141" s="173" t="s">
        <v>306</v>
      </c>
      <c r="D141" s="173" t="s">
        <v>13</v>
      </c>
      <c r="E141" s="214" t="s">
        <v>4</v>
      </c>
    </row>
    <row r="142" spans="1:5" ht="18.95" customHeight="1" x14ac:dyDescent="0.25">
      <c r="A142" s="225">
        <v>142</v>
      </c>
      <c r="B142" s="223" t="s">
        <v>312</v>
      </c>
      <c r="C142" s="173" t="s">
        <v>306</v>
      </c>
      <c r="D142" s="173" t="s">
        <v>13</v>
      </c>
      <c r="E142" s="214" t="s">
        <v>3</v>
      </c>
    </row>
    <row r="143" spans="1:5" ht="18.95" customHeight="1" x14ac:dyDescent="0.25">
      <c r="A143" s="225">
        <v>143</v>
      </c>
      <c r="B143" s="222" t="s">
        <v>313</v>
      </c>
      <c r="C143" s="173" t="s">
        <v>306</v>
      </c>
      <c r="D143" s="173" t="s">
        <v>13</v>
      </c>
      <c r="E143" s="213" t="s">
        <v>3</v>
      </c>
    </row>
    <row r="144" spans="1:5" ht="18.95" customHeight="1" x14ac:dyDescent="0.25">
      <c r="A144" s="225">
        <v>144</v>
      </c>
      <c r="B144" s="222" t="s">
        <v>314</v>
      </c>
      <c r="C144" s="173" t="s">
        <v>306</v>
      </c>
      <c r="D144" s="173" t="s">
        <v>13</v>
      </c>
      <c r="E144" s="213" t="s">
        <v>3</v>
      </c>
    </row>
    <row r="145" spans="1:5" ht="18.95" customHeight="1" x14ac:dyDescent="0.25">
      <c r="A145" s="225">
        <v>145</v>
      </c>
      <c r="B145" s="222" t="s">
        <v>315</v>
      </c>
      <c r="C145" s="173" t="s">
        <v>306</v>
      </c>
      <c r="D145" s="173" t="s">
        <v>13</v>
      </c>
      <c r="E145" s="213" t="s">
        <v>3</v>
      </c>
    </row>
    <row r="146" spans="1:5" ht="18.95" customHeight="1" x14ac:dyDescent="0.25">
      <c r="A146" s="225">
        <v>146</v>
      </c>
      <c r="B146" s="222" t="s">
        <v>316</v>
      </c>
      <c r="C146" s="173" t="s">
        <v>306</v>
      </c>
      <c r="D146" s="173" t="s">
        <v>13</v>
      </c>
      <c r="E146" s="213" t="s">
        <v>3</v>
      </c>
    </row>
    <row r="147" spans="1:5" ht="18.95" customHeight="1" x14ac:dyDescent="0.25">
      <c r="A147" s="225">
        <v>147</v>
      </c>
      <c r="B147" s="222" t="s">
        <v>317</v>
      </c>
      <c r="C147" s="173" t="s">
        <v>306</v>
      </c>
      <c r="D147" s="173" t="s">
        <v>13</v>
      </c>
      <c r="E147" s="213" t="s">
        <v>3</v>
      </c>
    </row>
    <row r="148" spans="1:5" ht="18.95" customHeight="1" x14ac:dyDescent="0.25">
      <c r="A148" s="225">
        <v>148</v>
      </c>
      <c r="B148" s="222" t="s">
        <v>318</v>
      </c>
      <c r="C148" s="173" t="s">
        <v>306</v>
      </c>
      <c r="D148" s="171" t="s">
        <v>401</v>
      </c>
      <c r="E148" s="213" t="s">
        <v>3</v>
      </c>
    </row>
    <row r="149" spans="1:5" ht="18.95" customHeight="1" x14ac:dyDescent="0.25">
      <c r="A149" s="225">
        <v>149</v>
      </c>
      <c r="B149" s="222" t="s">
        <v>319</v>
      </c>
      <c r="C149" s="173" t="s">
        <v>306</v>
      </c>
      <c r="D149" s="171" t="s">
        <v>18</v>
      </c>
      <c r="E149" s="213" t="s">
        <v>4</v>
      </c>
    </row>
    <row r="150" spans="1:5" ht="18.95" customHeight="1" x14ac:dyDescent="0.25">
      <c r="A150" s="225">
        <v>150</v>
      </c>
      <c r="B150" s="222" t="s">
        <v>320</v>
      </c>
      <c r="C150" s="173" t="s">
        <v>306</v>
      </c>
      <c r="D150" s="171" t="s">
        <v>429</v>
      </c>
      <c r="E150" s="213" t="s">
        <v>3</v>
      </c>
    </row>
    <row r="151" spans="1:5" ht="18.95" customHeight="1" x14ac:dyDescent="0.25">
      <c r="A151" s="225">
        <v>151</v>
      </c>
      <c r="B151" s="222" t="s">
        <v>321</v>
      </c>
      <c r="C151" s="173" t="s">
        <v>306</v>
      </c>
      <c r="D151" s="171" t="s">
        <v>429</v>
      </c>
      <c r="E151" s="213" t="s">
        <v>4</v>
      </c>
    </row>
    <row r="152" spans="1:5" ht="18.95" customHeight="1" x14ac:dyDescent="0.25">
      <c r="A152" s="225">
        <v>152</v>
      </c>
      <c r="B152" s="222" t="s">
        <v>322</v>
      </c>
      <c r="C152" s="173" t="s">
        <v>306</v>
      </c>
      <c r="D152" s="171" t="s">
        <v>19</v>
      </c>
      <c r="E152" s="213" t="s">
        <v>4</v>
      </c>
    </row>
    <row r="153" spans="1:5" ht="18.95" customHeight="1" x14ac:dyDescent="0.25">
      <c r="A153" s="225">
        <v>153</v>
      </c>
      <c r="B153" s="222" t="s">
        <v>323</v>
      </c>
      <c r="C153" s="173" t="s">
        <v>306</v>
      </c>
      <c r="D153" s="171" t="s">
        <v>19</v>
      </c>
      <c r="E153" s="213" t="s">
        <v>3</v>
      </c>
    </row>
    <row r="154" spans="1:5" ht="18.95" customHeight="1" x14ac:dyDescent="0.25">
      <c r="A154" s="225">
        <v>154</v>
      </c>
      <c r="B154" s="222" t="s">
        <v>324</v>
      </c>
      <c r="C154" s="173" t="s">
        <v>306</v>
      </c>
      <c r="D154" s="171" t="s">
        <v>19</v>
      </c>
      <c r="E154" s="213" t="s">
        <v>3</v>
      </c>
    </row>
    <row r="155" spans="1:5" ht="18.95" customHeight="1" x14ac:dyDescent="0.25">
      <c r="A155" s="225">
        <v>155</v>
      </c>
      <c r="B155" s="222" t="s">
        <v>325</v>
      </c>
      <c r="C155" s="173" t="s">
        <v>306</v>
      </c>
      <c r="D155" s="171" t="s">
        <v>19</v>
      </c>
      <c r="E155" s="213" t="s">
        <v>4</v>
      </c>
    </row>
    <row r="156" spans="1:5" ht="18.95" customHeight="1" x14ac:dyDescent="0.25">
      <c r="A156" s="225">
        <v>156</v>
      </c>
      <c r="B156" s="222" t="s">
        <v>326</v>
      </c>
      <c r="C156" s="173" t="s">
        <v>306</v>
      </c>
      <c r="D156" s="171" t="s">
        <v>19</v>
      </c>
      <c r="E156" s="213" t="s">
        <v>4</v>
      </c>
    </row>
    <row r="157" spans="1:5" ht="18.95" customHeight="1" x14ac:dyDescent="0.25">
      <c r="A157" s="225">
        <v>157</v>
      </c>
      <c r="B157" s="222" t="s">
        <v>327</v>
      </c>
      <c r="C157" s="173" t="s">
        <v>306</v>
      </c>
      <c r="D157" s="171" t="s">
        <v>19</v>
      </c>
      <c r="E157" s="213" t="s">
        <v>3</v>
      </c>
    </row>
    <row r="158" spans="1:5" ht="18.95" customHeight="1" x14ac:dyDescent="0.25">
      <c r="A158" s="225">
        <v>158</v>
      </c>
      <c r="B158" s="222" t="s">
        <v>328</v>
      </c>
      <c r="C158" s="173" t="s">
        <v>306</v>
      </c>
      <c r="D158" s="171" t="s">
        <v>18</v>
      </c>
      <c r="E158" s="213" t="s">
        <v>3</v>
      </c>
    </row>
    <row r="159" spans="1:5" ht="18.95" customHeight="1" x14ac:dyDescent="0.25">
      <c r="A159" s="225">
        <v>159</v>
      </c>
      <c r="B159" s="222" t="s">
        <v>329</v>
      </c>
      <c r="C159" s="173" t="s">
        <v>330</v>
      </c>
      <c r="D159" s="171" t="s">
        <v>401</v>
      </c>
      <c r="E159" s="213" t="s">
        <v>4</v>
      </c>
    </row>
    <row r="160" spans="1:5" ht="18.95" customHeight="1" x14ac:dyDescent="0.25">
      <c r="A160" s="225">
        <v>160</v>
      </c>
      <c r="B160" s="222" t="s">
        <v>331</v>
      </c>
      <c r="C160" s="173" t="s">
        <v>183</v>
      </c>
      <c r="D160" s="171" t="s">
        <v>13</v>
      </c>
      <c r="E160" s="213" t="s">
        <v>3</v>
      </c>
    </row>
    <row r="161" spans="1:5" ht="18.95" customHeight="1" x14ac:dyDescent="0.25">
      <c r="A161" s="225">
        <v>161</v>
      </c>
      <c r="B161" s="222" t="s">
        <v>332</v>
      </c>
      <c r="C161" s="173" t="s">
        <v>183</v>
      </c>
      <c r="D161" s="171" t="s">
        <v>13</v>
      </c>
      <c r="E161" s="213" t="s">
        <v>3</v>
      </c>
    </row>
    <row r="162" spans="1:5" ht="18.95" customHeight="1" x14ac:dyDescent="0.25">
      <c r="A162" s="225">
        <v>162</v>
      </c>
      <c r="B162" s="222" t="s">
        <v>333</v>
      </c>
      <c r="C162" s="173" t="s">
        <v>183</v>
      </c>
      <c r="D162" s="171" t="s">
        <v>13</v>
      </c>
      <c r="E162" s="213" t="s">
        <v>3</v>
      </c>
    </row>
    <row r="163" spans="1:5" ht="18.95" customHeight="1" x14ac:dyDescent="0.25">
      <c r="A163" s="225">
        <v>163</v>
      </c>
      <c r="B163" s="222" t="s">
        <v>334</v>
      </c>
      <c r="C163" s="173" t="s">
        <v>183</v>
      </c>
      <c r="D163" s="171" t="s">
        <v>13</v>
      </c>
      <c r="E163" s="213" t="s">
        <v>3</v>
      </c>
    </row>
    <row r="164" spans="1:5" ht="18.95" customHeight="1" x14ac:dyDescent="0.25">
      <c r="A164" s="225">
        <v>164</v>
      </c>
      <c r="B164" s="222" t="s">
        <v>335</v>
      </c>
      <c r="C164" s="173" t="s">
        <v>183</v>
      </c>
      <c r="D164" s="171" t="s">
        <v>13</v>
      </c>
      <c r="E164" s="213" t="s">
        <v>3</v>
      </c>
    </row>
    <row r="165" spans="1:5" ht="18.95" customHeight="1" x14ac:dyDescent="0.25">
      <c r="A165" s="225">
        <v>165</v>
      </c>
      <c r="B165" s="222" t="s">
        <v>336</v>
      </c>
      <c r="C165" s="173" t="s">
        <v>183</v>
      </c>
      <c r="D165" s="171" t="s">
        <v>13</v>
      </c>
      <c r="E165" s="213" t="s">
        <v>3</v>
      </c>
    </row>
    <row r="166" spans="1:5" ht="18.95" customHeight="1" x14ac:dyDescent="0.25">
      <c r="A166" s="225">
        <v>166</v>
      </c>
      <c r="B166" s="222" t="s">
        <v>337</v>
      </c>
      <c r="C166" s="173" t="s">
        <v>183</v>
      </c>
      <c r="D166" s="171" t="s">
        <v>13</v>
      </c>
      <c r="E166" s="213" t="s">
        <v>3</v>
      </c>
    </row>
    <row r="167" spans="1:5" ht="18.95" customHeight="1" x14ac:dyDescent="0.25">
      <c r="A167" s="225">
        <v>167</v>
      </c>
      <c r="B167" s="222" t="s">
        <v>338</v>
      </c>
      <c r="C167" s="173" t="s">
        <v>183</v>
      </c>
      <c r="D167" s="171" t="s">
        <v>13</v>
      </c>
      <c r="E167" s="213" t="s">
        <v>4</v>
      </c>
    </row>
    <row r="168" spans="1:5" ht="18.95" customHeight="1" x14ac:dyDescent="0.25">
      <c r="A168" s="225">
        <v>168</v>
      </c>
      <c r="B168" s="222" t="s">
        <v>339</v>
      </c>
      <c r="C168" s="173" t="s">
        <v>183</v>
      </c>
      <c r="D168" s="171" t="s">
        <v>13</v>
      </c>
      <c r="E168" s="213" t="s">
        <v>4</v>
      </c>
    </row>
    <row r="169" spans="1:5" ht="18.95" customHeight="1" x14ac:dyDescent="0.25">
      <c r="A169" s="225">
        <v>169</v>
      </c>
      <c r="B169" s="222" t="s">
        <v>340</v>
      </c>
      <c r="C169" s="173" t="s">
        <v>183</v>
      </c>
      <c r="D169" s="171" t="s">
        <v>13</v>
      </c>
      <c r="E169" s="213" t="s">
        <v>4</v>
      </c>
    </row>
    <row r="170" spans="1:5" ht="18.95" customHeight="1" x14ac:dyDescent="0.25">
      <c r="A170" s="225">
        <v>170</v>
      </c>
      <c r="B170" s="222" t="s">
        <v>341</v>
      </c>
      <c r="C170" s="173" t="s">
        <v>183</v>
      </c>
      <c r="D170" s="171" t="s">
        <v>13</v>
      </c>
      <c r="E170" s="213" t="s">
        <v>4</v>
      </c>
    </row>
    <row r="171" spans="1:5" ht="18.95" customHeight="1" x14ac:dyDescent="0.25">
      <c r="A171" s="225">
        <v>171</v>
      </c>
      <c r="B171" s="222" t="s">
        <v>342</v>
      </c>
      <c r="C171" s="173" t="s">
        <v>183</v>
      </c>
      <c r="D171" s="171" t="s">
        <v>13</v>
      </c>
      <c r="E171" s="213" t="s">
        <v>4</v>
      </c>
    </row>
    <row r="172" spans="1:5" ht="18.95" customHeight="1" x14ac:dyDescent="0.25">
      <c r="A172" s="225">
        <v>172</v>
      </c>
      <c r="B172" s="222" t="s">
        <v>343</v>
      </c>
      <c r="C172" s="173" t="s">
        <v>183</v>
      </c>
      <c r="D172" s="171" t="s">
        <v>13</v>
      </c>
      <c r="E172" s="213" t="s">
        <v>4</v>
      </c>
    </row>
    <row r="173" spans="1:5" ht="18.95" customHeight="1" x14ac:dyDescent="0.25">
      <c r="A173" s="225">
        <v>173</v>
      </c>
    </row>
    <row r="174" spans="1:5" ht="18.95" customHeight="1" x14ac:dyDescent="0.25">
      <c r="A174" s="225">
        <v>174</v>
      </c>
      <c r="B174" s="222" t="s">
        <v>344</v>
      </c>
      <c r="C174" s="173" t="s">
        <v>183</v>
      </c>
      <c r="D174" s="171" t="s">
        <v>18</v>
      </c>
      <c r="E174" s="213" t="s">
        <v>4</v>
      </c>
    </row>
    <row r="175" spans="1:5" ht="18.95" customHeight="1" x14ac:dyDescent="0.25">
      <c r="A175" s="225">
        <v>175</v>
      </c>
      <c r="B175" s="222" t="s">
        <v>345</v>
      </c>
      <c r="C175" s="173" t="s">
        <v>346</v>
      </c>
      <c r="D175" s="171" t="s">
        <v>403</v>
      </c>
      <c r="E175" s="213" t="s">
        <v>4</v>
      </c>
    </row>
    <row r="176" spans="1:5" ht="18.95" customHeight="1" x14ac:dyDescent="0.25">
      <c r="A176" s="225">
        <v>176</v>
      </c>
      <c r="B176" s="222" t="s">
        <v>347</v>
      </c>
      <c r="C176" s="173" t="s">
        <v>426</v>
      </c>
      <c r="D176" s="171" t="s">
        <v>13</v>
      </c>
      <c r="E176" s="213" t="s">
        <v>3</v>
      </c>
    </row>
    <row r="177" spans="1:5" ht="18.95" customHeight="1" x14ac:dyDescent="0.25">
      <c r="A177" s="225">
        <v>177</v>
      </c>
      <c r="B177" s="222" t="s">
        <v>348</v>
      </c>
      <c r="C177" s="173" t="s">
        <v>426</v>
      </c>
      <c r="D177" s="171" t="s">
        <v>13</v>
      </c>
      <c r="E177" s="213" t="s">
        <v>3</v>
      </c>
    </row>
    <row r="178" spans="1:5" ht="18.95" customHeight="1" x14ac:dyDescent="0.25">
      <c r="A178" s="225">
        <v>178</v>
      </c>
      <c r="B178" s="222" t="s">
        <v>349</v>
      </c>
      <c r="C178" s="173" t="s">
        <v>426</v>
      </c>
      <c r="D178" s="171" t="s">
        <v>13</v>
      </c>
      <c r="E178" s="213" t="s">
        <v>3</v>
      </c>
    </row>
    <row r="179" spans="1:5" ht="18.95" customHeight="1" x14ac:dyDescent="0.25">
      <c r="A179" s="225">
        <v>179</v>
      </c>
      <c r="B179" s="222" t="s">
        <v>350</v>
      </c>
      <c r="C179" s="173" t="s">
        <v>426</v>
      </c>
      <c r="D179" s="171" t="s">
        <v>13</v>
      </c>
      <c r="E179" s="213" t="s">
        <v>4</v>
      </c>
    </row>
    <row r="180" spans="1:5" ht="18.95" customHeight="1" x14ac:dyDescent="0.25">
      <c r="A180" s="225">
        <v>180</v>
      </c>
      <c r="B180" s="222" t="s">
        <v>351</v>
      </c>
      <c r="C180" s="173" t="s">
        <v>426</v>
      </c>
      <c r="D180" s="171" t="s">
        <v>13</v>
      </c>
      <c r="E180" s="213" t="s">
        <v>3</v>
      </c>
    </row>
    <row r="181" spans="1:5" ht="18.95" customHeight="1" x14ac:dyDescent="0.25">
      <c r="A181" s="225">
        <v>181</v>
      </c>
      <c r="B181" s="222" t="s">
        <v>352</v>
      </c>
      <c r="C181" s="173" t="s">
        <v>426</v>
      </c>
      <c r="D181" s="171" t="s">
        <v>13</v>
      </c>
      <c r="E181" s="213" t="s">
        <v>3</v>
      </c>
    </row>
    <row r="182" spans="1:5" ht="18.95" customHeight="1" x14ac:dyDescent="0.25">
      <c r="A182" s="225">
        <v>182</v>
      </c>
      <c r="B182" s="222" t="s">
        <v>353</v>
      </c>
      <c r="C182" s="173" t="s">
        <v>426</v>
      </c>
      <c r="D182" s="171" t="s">
        <v>13</v>
      </c>
      <c r="E182" s="213" t="s">
        <v>3</v>
      </c>
    </row>
    <row r="183" spans="1:5" ht="18.95" customHeight="1" x14ac:dyDescent="0.25">
      <c r="A183" s="225">
        <v>183</v>
      </c>
      <c r="B183" s="222" t="s">
        <v>354</v>
      </c>
      <c r="C183" s="173" t="s">
        <v>426</v>
      </c>
      <c r="D183" s="171" t="s">
        <v>13</v>
      </c>
      <c r="E183" s="213" t="s">
        <v>4</v>
      </c>
    </row>
    <row r="184" spans="1:5" ht="18.95" customHeight="1" x14ac:dyDescent="0.25">
      <c r="A184" s="225">
        <v>184</v>
      </c>
      <c r="B184" s="222" t="s">
        <v>355</v>
      </c>
      <c r="C184" s="173" t="s">
        <v>426</v>
      </c>
      <c r="D184" s="171" t="s">
        <v>13</v>
      </c>
      <c r="E184" s="213" t="s">
        <v>4</v>
      </c>
    </row>
    <row r="185" spans="1:5" ht="18.95" customHeight="1" x14ac:dyDescent="0.25">
      <c r="A185" s="225">
        <v>185</v>
      </c>
      <c r="B185" s="222" t="s">
        <v>446</v>
      </c>
      <c r="C185" s="173" t="s">
        <v>426</v>
      </c>
      <c r="D185" s="171" t="s">
        <v>13</v>
      </c>
      <c r="E185" s="213" t="s">
        <v>3</v>
      </c>
    </row>
    <row r="186" spans="1:5" ht="18.95" customHeight="1" x14ac:dyDescent="0.25">
      <c r="A186" s="225">
        <v>186</v>
      </c>
      <c r="B186" s="222" t="s">
        <v>356</v>
      </c>
      <c r="C186" s="173" t="s">
        <v>426</v>
      </c>
      <c r="D186" s="171" t="s">
        <v>13</v>
      </c>
      <c r="E186" s="213" t="s">
        <v>3</v>
      </c>
    </row>
    <row r="187" spans="1:5" ht="18.95" customHeight="1" x14ac:dyDescent="0.25">
      <c r="A187" s="225">
        <v>187</v>
      </c>
      <c r="B187" s="222" t="s">
        <v>357</v>
      </c>
      <c r="C187" s="173" t="s">
        <v>426</v>
      </c>
      <c r="D187" s="171" t="s">
        <v>13</v>
      </c>
      <c r="E187" s="213" t="s">
        <v>3</v>
      </c>
    </row>
    <row r="188" spans="1:5" ht="18.95" customHeight="1" x14ac:dyDescent="0.25">
      <c r="A188" s="225">
        <v>188</v>
      </c>
      <c r="B188" s="222" t="s">
        <v>358</v>
      </c>
      <c r="C188" s="173" t="s">
        <v>184</v>
      </c>
      <c r="D188" s="171" t="s">
        <v>403</v>
      </c>
      <c r="E188" s="213" t="s">
        <v>4</v>
      </c>
    </row>
    <row r="189" spans="1:5" ht="18.95" customHeight="1" x14ac:dyDescent="0.25">
      <c r="A189" s="225">
        <v>189</v>
      </c>
    </row>
    <row r="190" spans="1:5" ht="18.95" customHeight="1" x14ac:dyDescent="0.25">
      <c r="A190" s="225">
        <v>190</v>
      </c>
      <c r="B190" s="222" t="s">
        <v>359</v>
      </c>
      <c r="C190" s="173" t="s">
        <v>370</v>
      </c>
      <c r="D190" s="171" t="s">
        <v>13</v>
      </c>
      <c r="E190" s="213" t="s">
        <v>3</v>
      </c>
    </row>
    <row r="191" spans="1:5" ht="18.95" customHeight="1" x14ac:dyDescent="0.25">
      <c r="A191" s="225">
        <v>191</v>
      </c>
      <c r="B191" s="222" t="s">
        <v>360</v>
      </c>
      <c r="C191" s="173" t="s">
        <v>370</v>
      </c>
      <c r="D191" s="171" t="s">
        <v>13</v>
      </c>
      <c r="E191" s="213" t="s">
        <v>3</v>
      </c>
    </row>
    <row r="192" spans="1:5" ht="18.95" customHeight="1" x14ac:dyDescent="0.25">
      <c r="A192" s="225">
        <v>192</v>
      </c>
      <c r="B192" s="222" t="s">
        <v>361</v>
      </c>
      <c r="C192" s="173" t="s">
        <v>370</v>
      </c>
      <c r="D192" s="171" t="s">
        <v>13</v>
      </c>
      <c r="E192" s="213" t="s">
        <v>3</v>
      </c>
    </row>
    <row r="193" spans="1:5" ht="18.95" customHeight="1" x14ac:dyDescent="0.25">
      <c r="A193" s="225">
        <v>193</v>
      </c>
      <c r="B193" s="222" t="s">
        <v>362</v>
      </c>
      <c r="C193" s="173" t="s">
        <v>370</v>
      </c>
      <c r="D193" s="171" t="s">
        <v>13</v>
      </c>
      <c r="E193" s="213" t="s">
        <v>3</v>
      </c>
    </row>
    <row r="194" spans="1:5" ht="18.95" customHeight="1" x14ac:dyDescent="0.25">
      <c r="A194" s="225">
        <v>194</v>
      </c>
      <c r="B194" s="222" t="s">
        <v>363</v>
      </c>
      <c r="C194" s="173" t="s">
        <v>370</v>
      </c>
      <c r="D194" s="171" t="s">
        <v>13</v>
      </c>
      <c r="E194" s="213" t="s">
        <v>3</v>
      </c>
    </row>
    <row r="195" spans="1:5" ht="18.95" customHeight="1" x14ac:dyDescent="0.25">
      <c r="A195" s="225">
        <v>195</v>
      </c>
      <c r="B195" s="222" t="s">
        <v>364</v>
      </c>
      <c r="C195" s="173" t="s">
        <v>370</v>
      </c>
      <c r="D195" s="171" t="s">
        <v>13</v>
      </c>
      <c r="E195" s="213" t="s">
        <v>3</v>
      </c>
    </row>
    <row r="196" spans="1:5" ht="18.95" customHeight="1" x14ac:dyDescent="0.25">
      <c r="A196" s="225">
        <v>196</v>
      </c>
      <c r="B196" s="222" t="s">
        <v>365</v>
      </c>
      <c r="C196" s="173" t="s">
        <v>370</v>
      </c>
      <c r="D196" s="171" t="s">
        <v>13</v>
      </c>
      <c r="E196" s="213" t="s">
        <v>3</v>
      </c>
    </row>
    <row r="197" spans="1:5" ht="18.95" customHeight="1" x14ac:dyDescent="0.25">
      <c r="A197" s="225">
        <v>197</v>
      </c>
      <c r="B197" s="222" t="s">
        <v>366</v>
      </c>
      <c r="C197" s="173" t="s">
        <v>370</v>
      </c>
      <c r="D197" s="171" t="s">
        <v>13</v>
      </c>
      <c r="E197" s="213" t="s">
        <v>3</v>
      </c>
    </row>
    <row r="198" spans="1:5" ht="18.95" customHeight="1" x14ac:dyDescent="0.25">
      <c r="A198" s="225">
        <v>198</v>
      </c>
      <c r="B198" s="222" t="s">
        <v>367</v>
      </c>
      <c r="C198" s="173" t="s">
        <v>370</v>
      </c>
      <c r="D198" s="171" t="s">
        <v>13</v>
      </c>
      <c r="E198" s="213" t="s">
        <v>3</v>
      </c>
    </row>
    <row r="199" spans="1:5" ht="18.95" customHeight="1" x14ac:dyDescent="0.25">
      <c r="A199" s="225">
        <v>199</v>
      </c>
      <c r="B199" s="222" t="s">
        <v>368</v>
      </c>
      <c r="C199" s="173" t="s">
        <v>370</v>
      </c>
      <c r="D199" s="171" t="s">
        <v>13</v>
      </c>
      <c r="E199" s="213" t="s">
        <v>3</v>
      </c>
    </row>
    <row r="200" spans="1:5" ht="18.95" customHeight="1" x14ac:dyDescent="0.25">
      <c r="A200" s="225">
        <v>200</v>
      </c>
      <c r="B200" s="222" t="s">
        <v>369</v>
      </c>
      <c r="C200" s="173" t="s">
        <v>370</v>
      </c>
      <c r="D200" s="171" t="s">
        <v>13</v>
      </c>
      <c r="E200" s="213" t="s">
        <v>3</v>
      </c>
    </row>
    <row r="201" spans="1:5" ht="18.95" customHeight="1" x14ac:dyDescent="0.25">
      <c r="A201" s="225">
        <v>201</v>
      </c>
      <c r="B201" s="222" t="s">
        <v>373</v>
      </c>
      <c r="C201" s="173" t="s">
        <v>370</v>
      </c>
      <c r="D201" s="171" t="s">
        <v>13</v>
      </c>
      <c r="E201" s="213" t="s">
        <v>3</v>
      </c>
    </row>
    <row r="202" spans="1:5" ht="18.95" customHeight="1" x14ac:dyDescent="0.25">
      <c r="A202" s="225">
        <v>202</v>
      </c>
      <c r="B202" s="222" t="s">
        <v>374</v>
      </c>
      <c r="C202" s="173" t="s">
        <v>370</v>
      </c>
      <c r="D202" s="171" t="s">
        <v>13</v>
      </c>
      <c r="E202" s="213" t="s">
        <v>3</v>
      </c>
    </row>
    <row r="203" spans="1:5" ht="18.95" customHeight="1" x14ac:dyDescent="0.25">
      <c r="A203" s="225">
        <v>203</v>
      </c>
      <c r="B203" s="222" t="s">
        <v>375</v>
      </c>
      <c r="C203" s="173" t="s">
        <v>370</v>
      </c>
      <c r="D203" s="171" t="s">
        <v>13</v>
      </c>
      <c r="E203" s="213" t="s">
        <v>3</v>
      </c>
    </row>
    <row r="204" spans="1:5" ht="18.95" customHeight="1" x14ac:dyDescent="0.25">
      <c r="A204" s="225">
        <v>204</v>
      </c>
      <c r="B204" s="222" t="s">
        <v>376</v>
      </c>
      <c r="C204" s="173" t="s">
        <v>370</v>
      </c>
      <c r="D204" s="171" t="s">
        <v>13</v>
      </c>
      <c r="E204" s="213" t="s">
        <v>3</v>
      </c>
    </row>
    <row r="205" spans="1:5" ht="18.95" customHeight="1" x14ac:dyDescent="0.25">
      <c r="A205" s="225">
        <v>205</v>
      </c>
      <c r="B205" s="222" t="s">
        <v>377</v>
      </c>
      <c r="C205" s="173" t="s">
        <v>370</v>
      </c>
      <c r="D205" s="171" t="s">
        <v>13</v>
      </c>
      <c r="E205" s="213" t="s">
        <v>3</v>
      </c>
    </row>
    <row r="206" spans="1:5" ht="18.95" customHeight="1" x14ac:dyDescent="0.25">
      <c r="A206" s="225">
        <v>206</v>
      </c>
      <c r="B206" s="222" t="s">
        <v>378</v>
      </c>
      <c r="C206" s="173" t="s">
        <v>370</v>
      </c>
      <c r="D206" s="171" t="s">
        <v>13</v>
      </c>
      <c r="E206" s="213" t="s">
        <v>3</v>
      </c>
    </row>
    <row r="207" spans="1:5" ht="18.95" customHeight="1" x14ac:dyDescent="0.25">
      <c r="A207" s="225">
        <v>207</v>
      </c>
      <c r="B207" s="222" t="s">
        <v>428</v>
      </c>
      <c r="C207" s="173" t="s">
        <v>370</v>
      </c>
      <c r="D207" s="171" t="s">
        <v>13</v>
      </c>
      <c r="E207" s="213" t="s">
        <v>3</v>
      </c>
    </row>
    <row r="208" spans="1:5" ht="18.95" customHeight="1" x14ac:dyDescent="0.25">
      <c r="A208" s="225">
        <v>208</v>
      </c>
      <c r="B208" s="222" t="s">
        <v>379</v>
      </c>
      <c r="C208" s="173" t="s">
        <v>370</v>
      </c>
      <c r="D208" s="171" t="s">
        <v>13</v>
      </c>
      <c r="E208" s="213" t="s">
        <v>3</v>
      </c>
    </row>
    <row r="209" spans="1:5" ht="18.95" customHeight="1" x14ac:dyDescent="0.25">
      <c r="A209" s="225">
        <v>209</v>
      </c>
      <c r="B209" s="222" t="s">
        <v>380</v>
      </c>
      <c r="C209" s="173" t="s">
        <v>370</v>
      </c>
      <c r="D209" s="171" t="s">
        <v>13</v>
      </c>
      <c r="E209" s="213" t="s">
        <v>3</v>
      </c>
    </row>
    <row r="210" spans="1:5" ht="18.95" customHeight="1" x14ac:dyDescent="0.25">
      <c r="A210" s="225">
        <v>210</v>
      </c>
      <c r="B210" s="222" t="s">
        <v>381</v>
      </c>
      <c r="C210" s="173" t="s">
        <v>370</v>
      </c>
      <c r="D210" s="171" t="s">
        <v>13</v>
      </c>
      <c r="E210" s="213" t="s">
        <v>3</v>
      </c>
    </row>
    <row r="211" spans="1:5" ht="18.95" customHeight="1" x14ac:dyDescent="0.25">
      <c r="A211" s="225">
        <v>211</v>
      </c>
      <c r="B211" s="222" t="s">
        <v>382</v>
      </c>
      <c r="C211" s="173" t="s">
        <v>370</v>
      </c>
      <c r="D211" s="171" t="s">
        <v>13</v>
      </c>
      <c r="E211" s="213" t="s">
        <v>3</v>
      </c>
    </row>
    <row r="212" spans="1:5" ht="18.95" customHeight="1" x14ac:dyDescent="0.25">
      <c r="A212" s="225">
        <v>212</v>
      </c>
      <c r="B212" s="222" t="s">
        <v>383</v>
      </c>
      <c r="C212" s="173" t="s">
        <v>370</v>
      </c>
      <c r="D212" s="171" t="s">
        <v>13</v>
      </c>
      <c r="E212" s="213" t="s">
        <v>3</v>
      </c>
    </row>
    <row r="213" spans="1:5" ht="18.95" customHeight="1" x14ac:dyDescent="0.25">
      <c r="A213" s="225">
        <v>213</v>
      </c>
      <c r="B213" s="222" t="s">
        <v>384</v>
      </c>
      <c r="C213" s="173" t="s">
        <v>370</v>
      </c>
      <c r="D213" s="171" t="s">
        <v>13</v>
      </c>
      <c r="E213" s="213" t="s">
        <v>3</v>
      </c>
    </row>
    <row r="214" spans="1:5" ht="18.95" customHeight="1" x14ac:dyDescent="0.25">
      <c r="A214" s="225">
        <v>214</v>
      </c>
      <c r="B214" s="222" t="s">
        <v>385</v>
      </c>
      <c r="C214" s="173" t="s">
        <v>370</v>
      </c>
      <c r="D214" s="171" t="s">
        <v>13</v>
      </c>
      <c r="E214" s="213" t="s">
        <v>3</v>
      </c>
    </row>
    <row r="215" spans="1:5" ht="18.95" customHeight="1" x14ac:dyDescent="0.25">
      <c r="A215" s="225">
        <v>215</v>
      </c>
      <c r="B215" s="222" t="s">
        <v>386</v>
      </c>
      <c r="C215" s="173" t="s">
        <v>370</v>
      </c>
      <c r="D215" s="171" t="s">
        <v>13</v>
      </c>
      <c r="E215" s="213" t="s">
        <v>3</v>
      </c>
    </row>
    <row r="216" spans="1:5" ht="18.95" customHeight="1" x14ac:dyDescent="0.25">
      <c r="A216" s="225">
        <v>216</v>
      </c>
      <c r="B216" s="222" t="s">
        <v>387</v>
      </c>
      <c r="C216" s="173" t="s">
        <v>370</v>
      </c>
      <c r="D216" s="171" t="s">
        <v>13</v>
      </c>
      <c r="E216" s="213" t="s">
        <v>3</v>
      </c>
    </row>
    <row r="217" spans="1:5" ht="18.95" customHeight="1" x14ac:dyDescent="0.25">
      <c r="A217" s="225">
        <v>217</v>
      </c>
      <c r="B217" s="222" t="s">
        <v>388</v>
      </c>
      <c r="C217" s="173" t="s">
        <v>370</v>
      </c>
      <c r="D217" s="171" t="s">
        <v>13</v>
      </c>
      <c r="E217" s="213" t="s">
        <v>3</v>
      </c>
    </row>
    <row r="218" spans="1:5" ht="18.95" customHeight="1" x14ac:dyDescent="0.25">
      <c r="A218" s="225">
        <v>218</v>
      </c>
      <c r="B218" s="222" t="s">
        <v>389</v>
      </c>
      <c r="C218" s="173" t="s">
        <v>370</v>
      </c>
      <c r="D218" s="171" t="s">
        <v>13</v>
      </c>
      <c r="E218" s="213" t="s">
        <v>4</v>
      </c>
    </row>
    <row r="219" spans="1:5" ht="18.95" customHeight="1" x14ac:dyDescent="0.25">
      <c r="A219" s="225">
        <v>219</v>
      </c>
      <c r="B219" s="222" t="s">
        <v>390</v>
      </c>
      <c r="C219" s="173" t="s">
        <v>370</v>
      </c>
      <c r="D219" s="171" t="s">
        <v>13</v>
      </c>
      <c r="E219" s="213" t="s">
        <v>4</v>
      </c>
    </row>
    <row r="222" spans="1:5" ht="18.95" customHeight="1" x14ac:dyDescent="0.25">
      <c r="A222" s="225">
        <v>222</v>
      </c>
      <c r="B222" s="222" t="s">
        <v>391</v>
      </c>
      <c r="C222" s="173" t="s">
        <v>370</v>
      </c>
      <c r="D222" s="171" t="s">
        <v>13</v>
      </c>
      <c r="E222" s="213" t="s">
        <v>4</v>
      </c>
    </row>
    <row r="223" spans="1:5" ht="18.95" customHeight="1" x14ac:dyDescent="0.25">
      <c r="A223" s="225">
        <v>223</v>
      </c>
      <c r="B223" s="222" t="s">
        <v>392</v>
      </c>
      <c r="C223" s="173" t="s">
        <v>370</v>
      </c>
      <c r="D223" s="171" t="s">
        <v>13</v>
      </c>
      <c r="E223" s="213" t="s">
        <v>4</v>
      </c>
    </row>
    <row r="224" spans="1:5" ht="18.95" customHeight="1" x14ac:dyDescent="0.25">
      <c r="A224" s="225">
        <v>224</v>
      </c>
      <c r="B224" s="222" t="s">
        <v>393</v>
      </c>
      <c r="C224" s="173" t="s">
        <v>370</v>
      </c>
      <c r="D224" s="171" t="s">
        <v>13</v>
      </c>
      <c r="E224" s="213" t="s">
        <v>4</v>
      </c>
    </row>
    <row r="225" spans="1:5" ht="18.95" customHeight="1" x14ac:dyDescent="0.25">
      <c r="A225" s="225">
        <v>225</v>
      </c>
      <c r="B225" s="222" t="s">
        <v>394</v>
      </c>
      <c r="C225" s="173" t="s">
        <v>370</v>
      </c>
      <c r="D225" s="171" t="s">
        <v>13</v>
      </c>
      <c r="E225" s="213" t="s">
        <v>4</v>
      </c>
    </row>
    <row r="226" spans="1:5" ht="18.95" customHeight="1" x14ac:dyDescent="0.25">
      <c r="A226" s="225">
        <v>226</v>
      </c>
      <c r="B226" s="222" t="s">
        <v>395</v>
      </c>
      <c r="C226" s="173" t="s">
        <v>370</v>
      </c>
      <c r="D226" s="171" t="s">
        <v>13</v>
      </c>
      <c r="E226" s="213" t="s">
        <v>3</v>
      </c>
    </row>
    <row r="227" spans="1:5" ht="18.95" customHeight="1" x14ac:dyDescent="0.25">
      <c r="A227" s="225">
        <v>227</v>
      </c>
      <c r="B227" s="222" t="s">
        <v>396</v>
      </c>
      <c r="C227" s="173" t="s">
        <v>370</v>
      </c>
      <c r="D227" s="171" t="s">
        <v>13</v>
      </c>
      <c r="E227" s="213" t="s">
        <v>4</v>
      </c>
    </row>
    <row r="228" spans="1:5" ht="18.95" customHeight="1" x14ac:dyDescent="0.25">
      <c r="A228" s="225">
        <v>228</v>
      </c>
      <c r="B228" s="222" t="s">
        <v>397</v>
      </c>
      <c r="C228" s="173" t="s">
        <v>398</v>
      </c>
      <c r="D228" s="171" t="s">
        <v>400</v>
      </c>
      <c r="E228" s="213" t="s">
        <v>3</v>
      </c>
    </row>
    <row r="229" spans="1:5" ht="18.95" customHeight="1" x14ac:dyDescent="0.25">
      <c r="A229" s="225">
        <v>229</v>
      </c>
      <c r="B229" s="222" t="s">
        <v>399</v>
      </c>
      <c r="C229" s="173" t="s">
        <v>398</v>
      </c>
      <c r="D229" s="171" t="s">
        <v>401</v>
      </c>
      <c r="E229" s="213" t="s">
        <v>4</v>
      </c>
    </row>
    <row r="230" spans="1:5" ht="18.95" customHeight="1" x14ac:dyDescent="0.25">
      <c r="A230" s="225">
        <v>230</v>
      </c>
      <c r="B230" s="222" t="s">
        <v>441</v>
      </c>
      <c r="C230" s="173" t="s">
        <v>398</v>
      </c>
      <c r="D230" s="171" t="s">
        <v>400</v>
      </c>
      <c r="E230" s="213" t="s">
        <v>4</v>
      </c>
    </row>
    <row r="231" spans="1:5" ht="18.95" customHeight="1" x14ac:dyDescent="0.25">
      <c r="A231" s="225">
        <v>231</v>
      </c>
      <c r="B231" s="222" t="s">
        <v>402</v>
      </c>
      <c r="C231" s="173" t="s">
        <v>398</v>
      </c>
      <c r="D231" s="171" t="s">
        <v>403</v>
      </c>
      <c r="E231" s="213" t="s">
        <v>3</v>
      </c>
    </row>
    <row r="232" spans="1:5" ht="18.95" customHeight="1" x14ac:dyDescent="0.25">
      <c r="A232" s="225">
        <v>232</v>
      </c>
      <c r="B232" s="222" t="s">
        <v>404</v>
      </c>
      <c r="C232" s="173" t="s">
        <v>398</v>
      </c>
      <c r="D232" s="171" t="s">
        <v>405</v>
      </c>
      <c r="E232" s="213" t="s">
        <v>3</v>
      </c>
    </row>
    <row r="233" spans="1:5" ht="18.95" customHeight="1" x14ac:dyDescent="0.25">
      <c r="A233" s="225">
        <v>233</v>
      </c>
      <c r="B233" s="222" t="s">
        <v>406</v>
      </c>
      <c r="C233" s="173" t="s">
        <v>398</v>
      </c>
      <c r="D233" s="171" t="s">
        <v>407</v>
      </c>
      <c r="E233" s="213" t="s">
        <v>4</v>
      </c>
    </row>
    <row r="234" spans="1:5" ht="18.95" customHeight="1" x14ac:dyDescent="0.25">
      <c r="A234" s="225">
        <v>234</v>
      </c>
      <c r="B234" s="222" t="s">
        <v>408</v>
      </c>
      <c r="C234" s="173" t="s">
        <v>398</v>
      </c>
      <c r="D234" s="171" t="s">
        <v>407</v>
      </c>
      <c r="E234" s="213" t="s">
        <v>3</v>
      </c>
    </row>
    <row r="235" spans="1:5" ht="18.95" customHeight="1" x14ac:dyDescent="0.25">
      <c r="A235" s="225">
        <v>235</v>
      </c>
      <c r="B235" s="222" t="s">
        <v>409</v>
      </c>
      <c r="C235" s="173" t="s">
        <v>398</v>
      </c>
      <c r="D235" s="171" t="s">
        <v>407</v>
      </c>
      <c r="E235" s="213" t="s">
        <v>4</v>
      </c>
    </row>
    <row r="236" spans="1:5" ht="18.95" customHeight="1" x14ac:dyDescent="0.25">
      <c r="A236" s="225">
        <v>236</v>
      </c>
      <c r="B236" s="222" t="s">
        <v>411</v>
      </c>
      <c r="C236" s="173" t="s">
        <v>398</v>
      </c>
      <c r="D236" s="171" t="s">
        <v>410</v>
      </c>
      <c r="E236" s="213" t="s">
        <v>4</v>
      </c>
    </row>
    <row r="237" spans="1:5" ht="18.95" customHeight="1" x14ac:dyDescent="0.25">
      <c r="A237" s="225">
        <v>237</v>
      </c>
      <c r="B237" s="222" t="s">
        <v>412</v>
      </c>
      <c r="C237" s="173" t="s">
        <v>398</v>
      </c>
      <c r="D237" s="171" t="s">
        <v>18</v>
      </c>
      <c r="E237" s="213" t="s">
        <v>3</v>
      </c>
    </row>
    <row r="238" spans="1:5" ht="18.95" customHeight="1" x14ac:dyDescent="0.25">
      <c r="A238" s="225">
        <v>238</v>
      </c>
      <c r="B238" s="222" t="s">
        <v>413</v>
      </c>
      <c r="C238" s="173" t="s">
        <v>398</v>
      </c>
      <c r="D238" s="171" t="s">
        <v>18</v>
      </c>
      <c r="E238" s="213" t="s">
        <v>3</v>
      </c>
    </row>
    <row r="239" spans="1:5" ht="18.95" customHeight="1" x14ac:dyDescent="0.25">
      <c r="A239" s="225">
        <v>239</v>
      </c>
      <c r="B239" s="222" t="s">
        <v>414</v>
      </c>
      <c r="C239" s="173" t="s">
        <v>398</v>
      </c>
      <c r="D239" s="171" t="s">
        <v>18</v>
      </c>
      <c r="E239" s="213" t="s">
        <v>4</v>
      </c>
    </row>
    <row r="240" spans="1:5" ht="18.95" customHeight="1" x14ac:dyDescent="0.25">
      <c r="A240" s="225">
        <v>240</v>
      </c>
      <c r="B240" s="222" t="s">
        <v>415</v>
      </c>
      <c r="C240" s="173" t="s">
        <v>398</v>
      </c>
      <c r="D240" s="171" t="s">
        <v>19</v>
      </c>
      <c r="E240" s="213" t="s">
        <v>3</v>
      </c>
    </row>
    <row r="241" spans="1:5" ht="18.95" customHeight="1" x14ac:dyDescent="0.25">
      <c r="A241" s="225">
        <v>241</v>
      </c>
      <c r="B241" s="222" t="s">
        <v>416</v>
      </c>
      <c r="C241" s="173" t="s">
        <v>398</v>
      </c>
      <c r="D241" s="171" t="s">
        <v>182</v>
      </c>
      <c r="E241" s="213" t="s">
        <v>3</v>
      </c>
    </row>
    <row r="242" spans="1:5" ht="18.95" customHeight="1" x14ac:dyDescent="0.25">
      <c r="A242" s="225">
        <v>242</v>
      </c>
      <c r="B242" s="222" t="s">
        <v>417</v>
      </c>
      <c r="C242" s="173" t="s">
        <v>398</v>
      </c>
      <c r="D242" s="171" t="s">
        <v>405</v>
      </c>
      <c r="E242" s="213" t="s">
        <v>4</v>
      </c>
    </row>
    <row r="243" spans="1:5" ht="18.95" customHeight="1" x14ac:dyDescent="0.25">
      <c r="A243" s="225">
        <v>243</v>
      </c>
      <c r="B243" s="222" t="s">
        <v>418</v>
      </c>
      <c r="C243" s="173" t="s">
        <v>419</v>
      </c>
      <c r="D243" s="171" t="s">
        <v>182</v>
      </c>
      <c r="E243" s="213" t="s">
        <v>3</v>
      </c>
    </row>
    <row r="244" spans="1:5" ht="18.95" customHeight="1" x14ac:dyDescent="0.25">
      <c r="A244" s="225">
        <v>244</v>
      </c>
      <c r="B244" s="222" t="s">
        <v>420</v>
      </c>
      <c r="C244" s="173" t="s">
        <v>421</v>
      </c>
      <c r="D244" s="171" t="s">
        <v>13</v>
      </c>
      <c r="E244" s="213" t="s">
        <v>4</v>
      </c>
    </row>
    <row r="245" spans="1:5" ht="18.95" customHeight="1" x14ac:dyDescent="0.25">
      <c r="A245" s="225">
        <v>245</v>
      </c>
      <c r="B245" s="222" t="s">
        <v>422</v>
      </c>
      <c r="C245" s="173" t="s">
        <v>421</v>
      </c>
      <c r="D245" s="171" t="s">
        <v>13</v>
      </c>
      <c r="E245" s="213" t="s">
        <v>3</v>
      </c>
    </row>
    <row r="246" spans="1:5" ht="18.95" customHeight="1" x14ac:dyDescent="0.25">
      <c r="A246" s="225">
        <v>246</v>
      </c>
      <c r="B246" s="222" t="s">
        <v>423</v>
      </c>
      <c r="C246" s="173" t="s">
        <v>421</v>
      </c>
      <c r="D246" s="171" t="s">
        <v>13</v>
      </c>
      <c r="E246" s="213" t="s">
        <v>3</v>
      </c>
    </row>
    <row r="247" spans="1:5" ht="18.95" customHeight="1" x14ac:dyDescent="0.25">
      <c r="A247" s="225">
        <v>247</v>
      </c>
      <c r="B247" s="222" t="s">
        <v>424</v>
      </c>
      <c r="C247" s="173" t="s">
        <v>421</v>
      </c>
      <c r="D247" s="171" t="s">
        <v>13</v>
      </c>
      <c r="E247" s="213" t="s">
        <v>4</v>
      </c>
    </row>
    <row r="248" spans="1:5" ht="18.95" customHeight="1" x14ac:dyDescent="0.25">
      <c r="A248" s="225">
        <v>248</v>
      </c>
      <c r="B248" s="222" t="s">
        <v>425</v>
      </c>
      <c r="C248" s="173" t="s">
        <v>421</v>
      </c>
      <c r="D248" s="171" t="s">
        <v>13</v>
      </c>
      <c r="E248" s="213" t="s">
        <v>3</v>
      </c>
    </row>
    <row r="249" spans="1:5" ht="18.95" customHeight="1" x14ac:dyDescent="0.25">
      <c r="A249" s="225">
        <v>249</v>
      </c>
      <c r="B249" s="222" t="s">
        <v>438</v>
      </c>
      <c r="C249" s="173" t="s">
        <v>439</v>
      </c>
      <c r="D249" s="171" t="s">
        <v>18</v>
      </c>
      <c r="E249" s="213" t="s">
        <v>3</v>
      </c>
    </row>
    <row r="250" spans="1:5" ht="18.95" customHeight="1" x14ac:dyDescent="0.25">
      <c r="A250" s="225">
        <v>250</v>
      </c>
    </row>
    <row r="251" spans="1:5" ht="18.95" customHeight="1" x14ac:dyDescent="0.25">
      <c r="A251" s="225">
        <v>251</v>
      </c>
    </row>
    <row r="252" spans="1:5" ht="18.95" customHeight="1" x14ac:dyDescent="0.25">
      <c r="A252" s="225">
        <v>252</v>
      </c>
    </row>
    <row r="253" spans="1:5" ht="18.95" customHeight="1" x14ac:dyDescent="0.25">
      <c r="A253" s="225">
        <v>253</v>
      </c>
    </row>
    <row r="254" spans="1:5" ht="18.95" customHeight="1" x14ac:dyDescent="0.25">
      <c r="A254" s="225">
        <v>254</v>
      </c>
    </row>
    <row r="255" spans="1:5" ht="18.95" customHeight="1" x14ac:dyDescent="0.25">
      <c r="A255" s="225">
        <v>255</v>
      </c>
    </row>
    <row r="256" spans="1:5" ht="18.95" customHeight="1" x14ac:dyDescent="0.25">
      <c r="A256" s="225">
        <v>256</v>
      </c>
    </row>
    <row r="257" spans="1:1" ht="18.95" customHeight="1" x14ac:dyDescent="0.25">
      <c r="A257" s="225">
        <v>257</v>
      </c>
    </row>
    <row r="258" spans="1:1" ht="18.95" customHeight="1" x14ac:dyDescent="0.25">
      <c r="A258" s="225">
        <v>258</v>
      </c>
    </row>
    <row r="259" spans="1:1" ht="18.95" customHeight="1" x14ac:dyDescent="0.25">
      <c r="A259" s="225">
        <v>259</v>
      </c>
    </row>
    <row r="260" spans="1:1" ht="18.95" customHeight="1" x14ac:dyDescent="0.25">
      <c r="A260" s="225">
        <v>260</v>
      </c>
    </row>
    <row r="261" spans="1:1" ht="18.95" customHeight="1" x14ac:dyDescent="0.25">
      <c r="A261" s="225">
        <v>261</v>
      </c>
    </row>
    <row r="262" spans="1:1" ht="18.95" customHeight="1" x14ac:dyDescent="0.25">
      <c r="A262" s="225">
        <v>262</v>
      </c>
    </row>
    <row r="263" spans="1:1" ht="18.95" customHeight="1" x14ac:dyDescent="0.25">
      <c r="A263" s="225">
        <v>263</v>
      </c>
    </row>
    <row r="264" spans="1:1" ht="18.95" customHeight="1" x14ac:dyDescent="0.25">
      <c r="A264" s="225">
        <v>264</v>
      </c>
    </row>
    <row r="265" spans="1:1" ht="18.95" customHeight="1" x14ac:dyDescent="0.25">
      <c r="A265" s="225">
        <v>265</v>
      </c>
    </row>
    <row r="266" spans="1:1" ht="18.95" customHeight="1" x14ac:dyDescent="0.25">
      <c r="A266" s="225">
        <v>266</v>
      </c>
    </row>
    <row r="267" spans="1:1" ht="18.95" customHeight="1" x14ac:dyDescent="0.25">
      <c r="A267" s="225">
        <v>267</v>
      </c>
    </row>
    <row r="268" spans="1:1" ht="18.95" customHeight="1" x14ac:dyDescent="0.25">
      <c r="A268" s="225">
        <v>268</v>
      </c>
    </row>
    <row r="269" spans="1:1" ht="18.95" customHeight="1" x14ac:dyDescent="0.25">
      <c r="A269" s="225">
        <v>269</v>
      </c>
    </row>
    <row r="270" spans="1:1" ht="18.95" customHeight="1" x14ac:dyDescent="0.25">
      <c r="A270" s="225">
        <v>270</v>
      </c>
    </row>
    <row r="271" spans="1:1" ht="18.95" customHeight="1" x14ac:dyDescent="0.25">
      <c r="A271" s="225">
        <v>271</v>
      </c>
    </row>
    <row r="272" spans="1:1" ht="18.95" customHeight="1" x14ac:dyDescent="0.25">
      <c r="A272" s="225">
        <v>272</v>
      </c>
    </row>
    <row r="273" spans="1:1" ht="18.95" customHeight="1" x14ac:dyDescent="0.25">
      <c r="A273" s="225">
        <v>273</v>
      </c>
    </row>
    <row r="274" spans="1:1" ht="18.95" customHeight="1" x14ac:dyDescent="0.25">
      <c r="A274" s="225">
        <v>274</v>
      </c>
    </row>
    <row r="275" spans="1:1" ht="18.95" customHeight="1" x14ac:dyDescent="0.25">
      <c r="A275" s="225">
        <v>275</v>
      </c>
    </row>
    <row r="276" spans="1:1" ht="18.95" customHeight="1" x14ac:dyDescent="0.25">
      <c r="A276" s="225">
        <v>276</v>
      </c>
    </row>
    <row r="277" spans="1:1" ht="18.95" customHeight="1" x14ac:dyDescent="0.25">
      <c r="A277" s="225">
        <v>277</v>
      </c>
    </row>
    <row r="278" spans="1:1" ht="18.95" customHeight="1" x14ac:dyDescent="0.25">
      <c r="A278" s="225">
        <v>278</v>
      </c>
    </row>
    <row r="279" spans="1:1" ht="18.95" customHeight="1" x14ac:dyDescent="0.25">
      <c r="A279" s="225">
        <v>279</v>
      </c>
    </row>
    <row r="280" spans="1:1" ht="18.95" customHeight="1" x14ac:dyDescent="0.25">
      <c r="A280" s="225">
        <v>280</v>
      </c>
    </row>
    <row r="281" spans="1:1" ht="18.95" customHeight="1" x14ac:dyDescent="0.25">
      <c r="A281" s="225">
        <v>281</v>
      </c>
    </row>
    <row r="282" spans="1:1" ht="18.95" customHeight="1" x14ac:dyDescent="0.25">
      <c r="A282" s="225">
        <v>282</v>
      </c>
    </row>
    <row r="283" spans="1:1" ht="18.95" customHeight="1" x14ac:dyDescent="0.25">
      <c r="A283" s="225">
        <v>283</v>
      </c>
    </row>
    <row r="284" spans="1:1" ht="18.95" customHeight="1" x14ac:dyDescent="0.25">
      <c r="A284" s="225">
        <v>284</v>
      </c>
    </row>
    <row r="285" spans="1:1" ht="18.95" customHeight="1" x14ac:dyDescent="0.25">
      <c r="A285" s="225">
        <v>285</v>
      </c>
    </row>
    <row r="286" spans="1:1" ht="18.95" customHeight="1" x14ac:dyDescent="0.25">
      <c r="A286" s="225">
        <v>286</v>
      </c>
    </row>
    <row r="287" spans="1:1" ht="18.95" customHeight="1" x14ac:dyDescent="0.25">
      <c r="A287" s="225">
        <v>287</v>
      </c>
    </row>
    <row r="288" spans="1:1" ht="18.95" customHeight="1" x14ac:dyDescent="0.25">
      <c r="A288" s="225">
        <v>288</v>
      </c>
    </row>
    <row r="289" spans="1:1" ht="18.95" customHeight="1" x14ac:dyDescent="0.25">
      <c r="A289" s="225">
        <v>289</v>
      </c>
    </row>
    <row r="290" spans="1:1" ht="18.95" customHeight="1" x14ac:dyDescent="0.25">
      <c r="A290" s="225">
        <v>290</v>
      </c>
    </row>
    <row r="291" spans="1:1" ht="18.95" customHeight="1" x14ac:dyDescent="0.25">
      <c r="A291" s="225">
        <v>291</v>
      </c>
    </row>
    <row r="292" spans="1:1" ht="18.95" customHeight="1" x14ac:dyDescent="0.25">
      <c r="A292" s="225">
        <v>292</v>
      </c>
    </row>
    <row r="293" spans="1:1" ht="18.95" customHeight="1" x14ac:dyDescent="0.25">
      <c r="A293" s="225">
        <v>293</v>
      </c>
    </row>
    <row r="294" spans="1:1" ht="18.95" customHeight="1" x14ac:dyDescent="0.25">
      <c r="A294" s="225">
        <v>294</v>
      </c>
    </row>
    <row r="295" spans="1:1" ht="18.95" customHeight="1" x14ac:dyDescent="0.25">
      <c r="A295" s="225">
        <v>295</v>
      </c>
    </row>
    <row r="296" spans="1:1" ht="18.95" customHeight="1" x14ac:dyDescent="0.25">
      <c r="A296" s="225">
        <v>296</v>
      </c>
    </row>
    <row r="297" spans="1:1" ht="18.95" customHeight="1" x14ac:dyDescent="0.25">
      <c r="A297" s="225">
        <v>297</v>
      </c>
    </row>
    <row r="298" spans="1:1" ht="18.95" customHeight="1" x14ac:dyDescent="0.25">
      <c r="A298" s="225">
        <v>298</v>
      </c>
    </row>
    <row r="299" spans="1:1" ht="18.95" customHeight="1" x14ac:dyDescent="0.25">
      <c r="A299" s="225">
        <v>299</v>
      </c>
    </row>
    <row r="300" spans="1:1" ht="18.95" customHeight="1" x14ac:dyDescent="0.25">
      <c r="A300" s="225">
        <v>300</v>
      </c>
    </row>
    <row r="301" spans="1:1" ht="18.95" customHeight="1" x14ac:dyDescent="0.25">
      <c r="A301" s="225">
        <v>301</v>
      </c>
    </row>
    <row r="302" spans="1:1" ht="18.95" customHeight="1" x14ac:dyDescent="0.25">
      <c r="A302" s="225">
        <v>302</v>
      </c>
    </row>
    <row r="303" spans="1:1" ht="18.95" customHeight="1" x14ac:dyDescent="0.25">
      <c r="A303" s="225">
        <v>303</v>
      </c>
    </row>
    <row r="304" spans="1:1" ht="18.95" customHeight="1" x14ac:dyDescent="0.25">
      <c r="A304" s="225">
        <v>304</v>
      </c>
    </row>
    <row r="305" spans="1:1" ht="18.95" customHeight="1" x14ac:dyDescent="0.25">
      <c r="A305" s="225">
        <v>305</v>
      </c>
    </row>
    <row r="306" spans="1:1" ht="18.95" customHeight="1" x14ac:dyDescent="0.25">
      <c r="A306" s="225">
        <v>306</v>
      </c>
    </row>
    <row r="307" spans="1:1" ht="18.95" customHeight="1" x14ac:dyDescent="0.25">
      <c r="A307" s="225">
        <v>307</v>
      </c>
    </row>
    <row r="308" spans="1:1" ht="18.95" customHeight="1" x14ac:dyDescent="0.25">
      <c r="A308" s="225">
        <v>308</v>
      </c>
    </row>
    <row r="309" spans="1:1" ht="18.95" customHeight="1" x14ac:dyDescent="0.25">
      <c r="A309" s="225">
        <v>309</v>
      </c>
    </row>
    <row r="310" spans="1:1" ht="18.95" customHeight="1" x14ac:dyDescent="0.25">
      <c r="A310" s="225">
        <v>310</v>
      </c>
    </row>
    <row r="311" spans="1:1" ht="18.95" customHeight="1" x14ac:dyDescent="0.25">
      <c r="A311" s="225">
        <v>311</v>
      </c>
    </row>
    <row r="312" spans="1:1" ht="18.95" customHeight="1" x14ac:dyDescent="0.25">
      <c r="A312" s="225">
        <v>312</v>
      </c>
    </row>
    <row r="313" spans="1:1" ht="18.95" customHeight="1" x14ac:dyDescent="0.25">
      <c r="A313" s="225">
        <v>313</v>
      </c>
    </row>
    <row r="314" spans="1:1" ht="18.95" customHeight="1" x14ac:dyDescent="0.25">
      <c r="A314" s="225">
        <v>314</v>
      </c>
    </row>
    <row r="315" spans="1:1" ht="18.95" customHeight="1" x14ac:dyDescent="0.25">
      <c r="A315" s="225">
        <v>315</v>
      </c>
    </row>
    <row r="316" spans="1:1" ht="18.95" customHeight="1" x14ac:dyDescent="0.25">
      <c r="A316" s="225">
        <v>316</v>
      </c>
    </row>
    <row r="317" spans="1:1" ht="18.95" customHeight="1" x14ac:dyDescent="0.25">
      <c r="A317" s="225">
        <v>317</v>
      </c>
    </row>
    <row r="318" spans="1:1" ht="18.95" customHeight="1" x14ac:dyDescent="0.25">
      <c r="A318" s="225">
        <v>318</v>
      </c>
    </row>
    <row r="319" spans="1:1" ht="18.95" customHeight="1" x14ac:dyDescent="0.25">
      <c r="A319" s="225">
        <v>319</v>
      </c>
    </row>
    <row r="320" spans="1:1" ht="18.95" customHeight="1" x14ac:dyDescent="0.25">
      <c r="A320" s="225">
        <v>320</v>
      </c>
    </row>
    <row r="321" spans="1:1" ht="18.95" customHeight="1" x14ac:dyDescent="0.25">
      <c r="A321" s="225">
        <v>321</v>
      </c>
    </row>
    <row r="322" spans="1:1" ht="18.95" customHeight="1" x14ac:dyDescent="0.25">
      <c r="A322" s="225">
        <v>322</v>
      </c>
    </row>
    <row r="323" spans="1:1" ht="18.95" customHeight="1" x14ac:dyDescent="0.25">
      <c r="A323" s="225">
        <v>323</v>
      </c>
    </row>
    <row r="324" spans="1:1" ht="18.95" customHeight="1" x14ac:dyDescent="0.25">
      <c r="A324" s="225">
        <v>324</v>
      </c>
    </row>
    <row r="325" spans="1:1" ht="18.95" customHeight="1" x14ac:dyDescent="0.25">
      <c r="A325" s="225">
        <v>325</v>
      </c>
    </row>
    <row r="326" spans="1:1" ht="18.95" customHeight="1" x14ac:dyDescent="0.25">
      <c r="A326" s="225">
        <v>326</v>
      </c>
    </row>
    <row r="327" spans="1:1" ht="18.95" customHeight="1" x14ac:dyDescent="0.25">
      <c r="A327" s="225">
        <v>327</v>
      </c>
    </row>
    <row r="328" spans="1:1" ht="18.95" customHeight="1" x14ac:dyDescent="0.25">
      <c r="A328" s="225">
        <v>328</v>
      </c>
    </row>
    <row r="329" spans="1:1" ht="18.95" customHeight="1" x14ac:dyDescent="0.25">
      <c r="A329" s="225">
        <v>329</v>
      </c>
    </row>
    <row r="330" spans="1:1" ht="18.95" customHeight="1" x14ac:dyDescent="0.25">
      <c r="A330" s="225">
        <v>330</v>
      </c>
    </row>
    <row r="331" spans="1:1" ht="18.95" customHeight="1" x14ac:dyDescent="0.25">
      <c r="A331" s="225">
        <v>331</v>
      </c>
    </row>
    <row r="332" spans="1:1" ht="18.95" customHeight="1" x14ac:dyDescent="0.25">
      <c r="A332" s="225">
        <v>332</v>
      </c>
    </row>
    <row r="333" spans="1:1" ht="18.95" customHeight="1" x14ac:dyDescent="0.25">
      <c r="A333" s="225">
        <v>333</v>
      </c>
    </row>
    <row r="334" spans="1:1" ht="18.95" customHeight="1" x14ac:dyDescent="0.25">
      <c r="A334" s="225">
        <v>334</v>
      </c>
    </row>
    <row r="335" spans="1:1" ht="18.95" customHeight="1" x14ac:dyDescent="0.25">
      <c r="A335" s="225">
        <v>335</v>
      </c>
    </row>
    <row r="336" spans="1:1" ht="18.95" customHeight="1" x14ac:dyDescent="0.25">
      <c r="A336" s="225">
        <v>336</v>
      </c>
    </row>
    <row r="337" spans="1:1" ht="18.95" customHeight="1" x14ac:dyDescent="0.25">
      <c r="A337" s="225">
        <v>337</v>
      </c>
    </row>
    <row r="338" spans="1:1" ht="18.95" customHeight="1" x14ac:dyDescent="0.25">
      <c r="A338" s="225">
        <v>338</v>
      </c>
    </row>
    <row r="339" spans="1:1" ht="18.95" customHeight="1" x14ac:dyDescent="0.25">
      <c r="A339" s="225">
        <v>339</v>
      </c>
    </row>
    <row r="340" spans="1:1" ht="18.95" customHeight="1" x14ac:dyDescent="0.25">
      <c r="A340" s="225">
        <v>340</v>
      </c>
    </row>
    <row r="341" spans="1:1" ht="18.95" customHeight="1" x14ac:dyDescent="0.25">
      <c r="A341" s="225">
        <v>341</v>
      </c>
    </row>
    <row r="342" spans="1:1" ht="18.95" customHeight="1" x14ac:dyDescent="0.25">
      <c r="A342" s="225">
        <v>342</v>
      </c>
    </row>
    <row r="343" spans="1:1" ht="18.95" customHeight="1" x14ac:dyDescent="0.25">
      <c r="A343" s="225">
        <v>343</v>
      </c>
    </row>
    <row r="344" spans="1:1" ht="18.95" customHeight="1" x14ac:dyDescent="0.25">
      <c r="A344" s="225">
        <v>344</v>
      </c>
    </row>
    <row r="345" spans="1:1" ht="18.95" customHeight="1" x14ac:dyDescent="0.25">
      <c r="A345" s="225">
        <v>345</v>
      </c>
    </row>
    <row r="346" spans="1:1" ht="18.95" customHeight="1" x14ac:dyDescent="0.25">
      <c r="A346" s="225">
        <v>346</v>
      </c>
    </row>
    <row r="347" spans="1:1" ht="18.95" customHeight="1" x14ac:dyDescent="0.25">
      <c r="A347" s="225">
        <v>347</v>
      </c>
    </row>
    <row r="348" spans="1:1" ht="18.95" customHeight="1" x14ac:dyDescent="0.25">
      <c r="A348" s="225">
        <v>348</v>
      </c>
    </row>
    <row r="349" spans="1:1" ht="18.95" customHeight="1" x14ac:dyDescent="0.25">
      <c r="A349" s="225">
        <v>349</v>
      </c>
    </row>
    <row r="350" spans="1:1" ht="18.95" customHeight="1" x14ac:dyDescent="0.25">
      <c r="A350" s="225">
        <v>350</v>
      </c>
    </row>
    <row r="351" spans="1:1" ht="18.95" customHeight="1" x14ac:dyDescent="0.25">
      <c r="A351" s="225">
        <v>351</v>
      </c>
    </row>
    <row r="352" spans="1:1" ht="18.95" customHeight="1" x14ac:dyDescent="0.25">
      <c r="A352" s="225">
        <v>352</v>
      </c>
    </row>
    <row r="353" spans="1:1" ht="18.95" customHeight="1" x14ac:dyDescent="0.25">
      <c r="A353" s="225">
        <v>353</v>
      </c>
    </row>
    <row r="354" spans="1:1" ht="18.95" customHeight="1" x14ac:dyDescent="0.25">
      <c r="A354" s="225">
        <v>354</v>
      </c>
    </row>
    <row r="355" spans="1:1" ht="18.95" customHeight="1" x14ac:dyDescent="0.25">
      <c r="A355" s="225">
        <v>355</v>
      </c>
    </row>
    <row r="356" spans="1:1" ht="18.95" customHeight="1" x14ac:dyDescent="0.25">
      <c r="A356" s="225">
        <v>356</v>
      </c>
    </row>
    <row r="357" spans="1:1" ht="18.95" customHeight="1" x14ac:dyDescent="0.25">
      <c r="A357" s="225">
        <v>357</v>
      </c>
    </row>
    <row r="358" spans="1:1" ht="18.95" customHeight="1" x14ac:dyDescent="0.25">
      <c r="A358" s="225">
        <v>358</v>
      </c>
    </row>
    <row r="359" spans="1:1" ht="18.95" customHeight="1" x14ac:dyDescent="0.25">
      <c r="A359" s="225">
        <v>359</v>
      </c>
    </row>
    <row r="360" spans="1:1" ht="18.95" customHeight="1" x14ac:dyDescent="0.25">
      <c r="A360" s="225">
        <v>360</v>
      </c>
    </row>
    <row r="361" spans="1:1" ht="18.95" customHeight="1" x14ac:dyDescent="0.25">
      <c r="A361" s="225">
        <v>361</v>
      </c>
    </row>
    <row r="362" spans="1:1" ht="18.95" customHeight="1" x14ac:dyDescent="0.25">
      <c r="A362" s="225">
        <v>362</v>
      </c>
    </row>
    <row r="363" spans="1:1" ht="18.95" customHeight="1" x14ac:dyDescent="0.25">
      <c r="A363" s="225">
        <v>363</v>
      </c>
    </row>
    <row r="364" spans="1:1" ht="18.95" customHeight="1" x14ac:dyDescent="0.25">
      <c r="A364" s="225">
        <v>364</v>
      </c>
    </row>
    <row r="365" spans="1:1" ht="18.95" customHeight="1" x14ac:dyDescent="0.25">
      <c r="A365" s="225">
        <v>365</v>
      </c>
    </row>
    <row r="366" spans="1:1" ht="18.95" customHeight="1" x14ac:dyDescent="0.25">
      <c r="A366" s="225">
        <v>366</v>
      </c>
    </row>
    <row r="367" spans="1:1" ht="18.95" customHeight="1" x14ac:dyDescent="0.25">
      <c r="A367" s="225">
        <v>367</v>
      </c>
    </row>
    <row r="368" spans="1:1" ht="18.95" customHeight="1" x14ac:dyDescent="0.25">
      <c r="A368" s="225">
        <v>368</v>
      </c>
    </row>
    <row r="369" spans="1:1" ht="18.95" customHeight="1" x14ac:dyDescent="0.25">
      <c r="A369" s="225">
        <v>369</v>
      </c>
    </row>
    <row r="370" spans="1:1" ht="18.95" customHeight="1" x14ac:dyDescent="0.25">
      <c r="A370" s="225">
        <v>370</v>
      </c>
    </row>
    <row r="371" spans="1:1" ht="18.95" customHeight="1" x14ac:dyDescent="0.25">
      <c r="A371" s="225">
        <v>371</v>
      </c>
    </row>
    <row r="372" spans="1:1" ht="18.95" customHeight="1" x14ac:dyDescent="0.25">
      <c r="A372" s="225">
        <v>372</v>
      </c>
    </row>
    <row r="373" spans="1:1" ht="18.95" customHeight="1" x14ac:dyDescent="0.25">
      <c r="A373" s="225">
        <v>373</v>
      </c>
    </row>
    <row r="374" spans="1:1" ht="18.95" customHeight="1" x14ac:dyDescent="0.25">
      <c r="A374" s="225">
        <v>374</v>
      </c>
    </row>
    <row r="375" spans="1:1" ht="18.95" customHeight="1" x14ac:dyDescent="0.25">
      <c r="A375" s="225">
        <v>375</v>
      </c>
    </row>
    <row r="376" spans="1:1" ht="18.95" customHeight="1" x14ac:dyDescent="0.25">
      <c r="A376" s="225">
        <v>376</v>
      </c>
    </row>
    <row r="377" spans="1:1" ht="18.95" customHeight="1" x14ac:dyDescent="0.25">
      <c r="A377" s="225">
        <v>377</v>
      </c>
    </row>
    <row r="378" spans="1:1" ht="18.95" customHeight="1" x14ac:dyDescent="0.25">
      <c r="A378" s="225">
        <v>378</v>
      </c>
    </row>
    <row r="379" spans="1:1" ht="18.95" customHeight="1" x14ac:dyDescent="0.25">
      <c r="A379" s="225">
        <v>379</v>
      </c>
    </row>
    <row r="380" spans="1:1" ht="18.95" customHeight="1" x14ac:dyDescent="0.25">
      <c r="A380" s="225">
        <v>380</v>
      </c>
    </row>
    <row r="381" spans="1:1" ht="18.95" customHeight="1" x14ac:dyDescent="0.25">
      <c r="A381" s="225">
        <v>381</v>
      </c>
    </row>
    <row r="382" spans="1:1" ht="18.95" customHeight="1" x14ac:dyDescent="0.25">
      <c r="A382" s="225">
        <v>382</v>
      </c>
    </row>
    <row r="383" spans="1:1" ht="18.95" customHeight="1" x14ac:dyDescent="0.25">
      <c r="A383" s="225">
        <v>383</v>
      </c>
    </row>
    <row r="384" spans="1:1" ht="18.95" customHeight="1" x14ac:dyDescent="0.25">
      <c r="A384" s="225">
        <v>384</v>
      </c>
    </row>
    <row r="385" spans="1:1" ht="18.95" customHeight="1" x14ac:dyDescent="0.25">
      <c r="A385" s="225">
        <v>385</v>
      </c>
    </row>
    <row r="386" spans="1:1" ht="18.95" customHeight="1" x14ac:dyDescent="0.25">
      <c r="A386" s="225">
        <v>386</v>
      </c>
    </row>
    <row r="387" spans="1:1" ht="18.95" customHeight="1" x14ac:dyDescent="0.25">
      <c r="A387" s="225">
        <v>387</v>
      </c>
    </row>
    <row r="388" spans="1:1" ht="18.95" customHeight="1" x14ac:dyDescent="0.25">
      <c r="A388" s="225">
        <v>388</v>
      </c>
    </row>
    <row r="389" spans="1:1" ht="18.95" customHeight="1" x14ac:dyDescent="0.25">
      <c r="A389" s="225">
        <v>389</v>
      </c>
    </row>
    <row r="390" spans="1:1" ht="18.95" customHeight="1" x14ac:dyDescent="0.25">
      <c r="A390" s="225">
        <v>390</v>
      </c>
    </row>
    <row r="391" spans="1:1" ht="18.95" customHeight="1" x14ac:dyDescent="0.25">
      <c r="A391" s="225">
        <v>391</v>
      </c>
    </row>
    <row r="392" spans="1:1" ht="18.95" customHeight="1" x14ac:dyDescent="0.25">
      <c r="A392" s="225">
        <v>392</v>
      </c>
    </row>
    <row r="393" spans="1:1" ht="18.95" customHeight="1" x14ac:dyDescent="0.25">
      <c r="A393" s="225">
        <v>393</v>
      </c>
    </row>
    <row r="394" spans="1:1" ht="18.95" customHeight="1" x14ac:dyDescent="0.25">
      <c r="A394" s="225">
        <v>394</v>
      </c>
    </row>
    <row r="395" spans="1:1" ht="18.95" customHeight="1" x14ac:dyDescent="0.25">
      <c r="A395" s="225">
        <v>395</v>
      </c>
    </row>
    <row r="396" spans="1:1" ht="18.95" customHeight="1" x14ac:dyDescent="0.25">
      <c r="A396" s="225">
        <v>396</v>
      </c>
    </row>
    <row r="397" spans="1:1" ht="18.95" customHeight="1" x14ac:dyDescent="0.25">
      <c r="A397" s="225">
        <v>397</v>
      </c>
    </row>
    <row r="398" spans="1:1" ht="18.95" customHeight="1" x14ac:dyDescent="0.25">
      <c r="A398" s="225">
        <v>398</v>
      </c>
    </row>
    <row r="399" spans="1:1" ht="18.95" customHeight="1" x14ac:dyDescent="0.25">
      <c r="A399" s="225">
        <v>399</v>
      </c>
    </row>
    <row r="400" spans="1:1" ht="18.95" customHeight="1" x14ac:dyDescent="0.25">
      <c r="A400" s="225">
        <v>400</v>
      </c>
    </row>
    <row r="401" spans="1:1" ht="18.95" customHeight="1" x14ac:dyDescent="0.25">
      <c r="A401" s="225">
        <v>401</v>
      </c>
    </row>
    <row r="402" spans="1:1" ht="18.95" customHeight="1" x14ac:dyDescent="0.25">
      <c r="A402" s="225">
        <v>402</v>
      </c>
    </row>
    <row r="403" spans="1:1" ht="18.95" customHeight="1" x14ac:dyDescent="0.25">
      <c r="A403" s="225">
        <v>403</v>
      </c>
    </row>
    <row r="404" spans="1:1" ht="18.95" customHeight="1" x14ac:dyDescent="0.25">
      <c r="A404" s="225">
        <v>404</v>
      </c>
    </row>
    <row r="405" spans="1:1" ht="18.95" customHeight="1" x14ac:dyDescent="0.25">
      <c r="A405" s="225">
        <v>405</v>
      </c>
    </row>
    <row r="406" spans="1:1" ht="18.95" customHeight="1" x14ac:dyDescent="0.25">
      <c r="A406" s="225">
        <v>406</v>
      </c>
    </row>
    <row r="407" spans="1:1" ht="18.95" customHeight="1" x14ac:dyDescent="0.25">
      <c r="A407" s="225">
        <v>407</v>
      </c>
    </row>
    <row r="408" spans="1:1" ht="18.95" customHeight="1" x14ac:dyDescent="0.25">
      <c r="A408" s="225">
        <v>408</v>
      </c>
    </row>
    <row r="409" spans="1:1" ht="18.95" customHeight="1" x14ac:dyDescent="0.25">
      <c r="A409" s="225">
        <v>409</v>
      </c>
    </row>
    <row r="410" spans="1:1" ht="18.95" customHeight="1" x14ac:dyDescent="0.25">
      <c r="A410" s="225">
        <v>410</v>
      </c>
    </row>
    <row r="411" spans="1:1" ht="18.95" customHeight="1" x14ac:dyDescent="0.25">
      <c r="A411" s="225">
        <v>411</v>
      </c>
    </row>
    <row r="412" spans="1:1" ht="18.95" customHeight="1" x14ac:dyDescent="0.25">
      <c r="A412" s="225">
        <v>412</v>
      </c>
    </row>
    <row r="413" spans="1:1" ht="18.95" customHeight="1" x14ac:dyDescent="0.25">
      <c r="A413" s="225">
        <v>413</v>
      </c>
    </row>
    <row r="414" spans="1:1" ht="18.95" customHeight="1" x14ac:dyDescent="0.25">
      <c r="A414" s="225">
        <v>414</v>
      </c>
    </row>
    <row r="415" spans="1:1" ht="18.95" customHeight="1" x14ac:dyDescent="0.25">
      <c r="A415" s="225">
        <v>415</v>
      </c>
    </row>
    <row r="416" spans="1:1" ht="18.95" customHeight="1" x14ac:dyDescent="0.25">
      <c r="A416" s="225">
        <v>416</v>
      </c>
    </row>
    <row r="417" spans="1:1" ht="18.95" customHeight="1" x14ac:dyDescent="0.25">
      <c r="A417" s="225">
        <v>417</v>
      </c>
    </row>
    <row r="418" spans="1:1" ht="18.95" customHeight="1" x14ac:dyDescent="0.25">
      <c r="A418" s="225">
        <v>418</v>
      </c>
    </row>
    <row r="419" spans="1:1" ht="18.95" customHeight="1" x14ac:dyDescent="0.25">
      <c r="A419" s="225">
        <v>419</v>
      </c>
    </row>
    <row r="420" spans="1:1" ht="18.95" customHeight="1" x14ac:dyDescent="0.25">
      <c r="A420" s="225">
        <v>420</v>
      </c>
    </row>
    <row r="421" spans="1:1" ht="18.95" customHeight="1" x14ac:dyDescent="0.25">
      <c r="A421" s="225">
        <v>421</v>
      </c>
    </row>
    <row r="422" spans="1:1" ht="18.95" customHeight="1" x14ac:dyDescent="0.25">
      <c r="A422" s="225">
        <v>422</v>
      </c>
    </row>
    <row r="423" spans="1:1" ht="18.95" customHeight="1" x14ac:dyDescent="0.25">
      <c r="A423" s="225">
        <v>423</v>
      </c>
    </row>
    <row r="424" spans="1:1" ht="18.95" customHeight="1" x14ac:dyDescent="0.25">
      <c r="A424" s="225">
        <v>424</v>
      </c>
    </row>
    <row r="425" spans="1:1" ht="18.95" customHeight="1" x14ac:dyDescent="0.25">
      <c r="A425" s="225">
        <v>425</v>
      </c>
    </row>
    <row r="426" spans="1:1" ht="18.95" customHeight="1" x14ac:dyDescent="0.25">
      <c r="A426" s="225">
        <v>426</v>
      </c>
    </row>
    <row r="427" spans="1:1" ht="18.95" customHeight="1" x14ac:dyDescent="0.25">
      <c r="A427" s="225">
        <v>427</v>
      </c>
    </row>
    <row r="428" spans="1:1" ht="18.95" customHeight="1" x14ac:dyDescent="0.25">
      <c r="A428" s="225">
        <v>428</v>
      </c>
    </row>
    <row r="429" spans="1:1" ht="18.95" customHeight="1" x14ac:dyDescent="0.25">
      <c r="A429" s="225">
        <v>429</v>
      </c>
    </row>
    <row r="430" spans="1:1" ht="18.95" customHeight="1" x14ac:dyDescent="0.25">
      <c r="A430" s="225">
        <v>430</v>
      </c>
    </row>
    <row r="431" spans="1:1" ht="18.95" customHeight="1" x14ac:dyDescent="0.25">
      <c r="A431" s="225">
        <v>431</v>
      </c>
    </row>
    <row r="432" spans="1:1" ht="18.95" customHeight="1" x14ac:dyDescent="0.25">
      <c r="A432" s="225">
        <v>432</v>
      </c>
    </row>
    <row r="433" spans="1:1" ht="18.95" customHeight="1" x14ac:dyDescent="0.25">
      <c r="A433" s="225">
        <v>433</v>
      </c>
    </row>
    <row r="434" spans="1:1" ht="18.95" customHeight="1" x14ac:dyDescent="0.25">
      <c r="A434" s="225">
        <v>434</v>
      </c>
    </row>
    <row r="435" spans="1:1" ht="18.95" customHeight="1" x14ac:dyDescent="0.25">
      <c r="A435" s="225">
        <v>435</v>
      </c>
    </row>
    <row r="436" spans="1:1" ht="18.95" customHeight="1" x14ac:dyDescent="0.25">
      <c r="A436" s="225">
        <v>436</v>
      </c>
    </row>
    <row r="437" spans="1:1" ht="18.95" customHeight="1" x14ac:dyDescent="0.25">
      <c r="A437" s="225">
        <v>437</v>
      </c>
    </row>
    <row r="438" spans="1:1" ht="18.95" customHeight="1" x14ac:dyDescent="0.25">
      <c r="A438" s="225">
        <v>438</v>
      </c>
    </row>
    <row r="439" spans="1:1" ht="18.95" customHeight="1" x14ac:dyDescent="0.25">
      <c r="A439" s="225">
        <v>439</v>
      </c>
    </row>
    <row r="440" spans="1:1" ht="18.95" customHeight="1" x14ac:dyDescent="0.25">
      <c r="A440" s="225">
        <v>440</v>
      </c>
    </row>
    <row r="441" spans="1:1" ht="18.95" customHeight="1" x14ac:dyDescent="0.25">
      <c r="A441" s="225">
        <v>441</v>
      </c>
    </row>
    <row r="442" spans="1:1" ht="18.95" customHeight="1" x14ac:dyDescent="0.25">
      <c r="A442" s="225">
        <v>442</v>
      </c>
    </row>
    <row r="443" spans="1:1" ht="18.95" customHeight="1" x14ac:dyDescent="0.25">
      <c r="A443" s="225">
        <v>443</v>
      </c>
    </row>
    <row r="444" spans="1:1" ht="18.95" customHeight="1" x14ac:dyDescent="0.25">
      <c r="A444" s="225">
        <v>444</v>
      </c>
    </row>
    <row r="445" spans="1:1" ht="18.95" customHeight="1" x14ac:dyDescent="0.25">
      <c r="A445" s="225">
        <v>445</v>
      </c>
    </row>
    <row r="446" spans="1:1" ht="18.95" customHeight="1" x14ac:dyDescent="0.25">
      <c r="A446" s="225">
        <v>446</v>
      </c>
    </row>
    <row r="447" spans="1:1" ht="18.95" customHeight="1" x14ac:dyDescent="0.25">
      <c r="A447" s="225">
        <v>447</v>
      </c>
    </row>
    <row r="448" spans="1:1" ht="18.95" customHeight="1" x14ac:dyDescent="0.25">
      <c r="A448" s="225">
        <v>448</v>
      </c>
    </row>
    <row r="449" spans="1:1" ht="18.95" customHeight="1" x14ac:dyDescent="0.25">
      <c r="A449" s="225">
        <v>449</v>
      </c>
    </row>
    <row r="450" spans="1:1" ht="18.95" customHeight="1" x14ac:dyDescent="0.25">
      <c r="A450" s="225">
        <v>450</v>
      </c>
    </row>
    <row r="451" spans="1:1" ht="18.95" customHeight="1" x14ac:dyDescent="0.25">
      <c r="A451" s="225">
        <v>451</v>
      </c>
    </row>
    <row r="452" spans="1:1" ht="18.95" customHeight="1" x14ac:dyDescent="0.25">
      <c r="A452" s="225">
        <v>452</v>
      </c>
    </row>
    <row r="453" spans="1:1" ht="18.95" customHeight="1" x14ac:dyDescent="0.25">
      <c r="A453" s="225">
        <v>453</v>
      </c>
    </row>
    <row r="454" spans="1:1" ht="18.95" customHeight="1" x14ac:dyDescent="0.25">
      <c r="A454" s="225">
        <v>454</v>
      </c>
    </row>
    <row r="455" spans="1:1" ht="18.95" customHeight="1" x14ac:dyDescent="0.25">
      <c r="A455" s="225">
        <v>455</v>
      </c>
    </row>
    <row r="456" spans="1:1" ht="18.95" customHeight="1" x14ac:dyDescent="0.25">
      <c r="A456" s="225">
        <v>456</v>
      </c>
    </row>
    <row r="457" spans="1:1" ht="18.95" customHeight="1" x14ac:dyDescent="0.25">
      <c r="A457" s="225">
        <v>457</v>
      </c>
    </row>
    <row r="458" spans="1:1" ht="18.95" customHeight="1" x14ac:dyDescent="0.25">
      <c r="A458" s="225">
        <v>458</v>
      </c>
    </row>
    <row r="459" spans="1:1" ht="18.95" customHeight="1" x14ac:dyDescent="0.25">
      <c r="A459" s="225">
        <v>459</v>
      </c>
    </row>
    <row r="460" spans="1:1" ht="18.95" customHeight="1" x14ac:dyDescent="0.25">
      <c r="A460" s="225">
        <v>460</v>
      </c>
    </row>
    <row r="461" spans="1:1" ht="18.95" customHeight="1" x14ac:dyDescent="0.25">
      <c r="A461" s="225">
        <v>461</v>
      </c>
    </row>
    <row r="462" spans="1:1" ht="18.95" customHeight="1" x14ac:dyDescent="0.25">
      <c r="A462" s="225">
        <v>462</v>
      </c>
    </row>
    <row r="463" spans="1:1" ht="18.95" customHeight="1" x14ac:dyDescent="0.25">
      <c r="A463" s="225">
        <v>463</v>
      </c>
    </row>
    <row r="464" spans="1:1" ht="18.95" customHeight="1" x14ac:dyDescent="0.25">
      <c r="A464" s="225">
        <v>464</v>
      </c>
    </row>
    <row r="465" spans="1:1" ht="18.95" customHeight="1" x14ac:dyDescent="0.25">
      <c r="A465" s="225">
        <v>465</v>
      </c>
    </row>
    <row r="466" spans="1:1" ht="18.95" customHeight="1" x14ac:dyDescent="0.25">
      <c r="A466" s="225">
        <v>466</v>
      </c>
    </row>
    <row r="467" spans="1:1" ht="18.95" customHeight="1" x14ac:dyDescent="0.25">
      <c r="A467" s="225">
        <v>467</v>
      </c>
    </row>
    <row r="468" spans="1:1" ht="18.95" customHeight="1" x14ac:dyDescent="0.25">
      <c r="A468" s="225">
        <v>468</v>
      </c>
    </row>
    <row r="469" spans="1:1" ht="18.95" customHeight="1" x14ac:dyDescent="0.25">
      <c r="A469" s="225">
        <v>469</v>
      </c>
    </row>
    <row r="470" spans="1:1" ht="18.95" customHeight="1" x14ac:dyDescent="0.25">
      <c r="A470" s="225">
        <v>470</v>
      </c>
    </row>
    <row r="471" spans="1:1" ht="18.95" customHeight="1" x14ac:dyDescent="0.25">
      <c r="A471" s="225">
        <v>471</v>
      </c>
    </row>
    <row r="472" spans="1:1" ht="18.95" customHeight="1" x14ac:dyDescent="0.25">
      <c r="A472" s="225">
        <v>472</v>
      </c>
    </row>
    <row r="473" spans="1:1" ht="18.95" customHeight="1" x14ac:dyDescent="0.25">
      <c r="A473" s="225">
        <v>473</v>
      </c>
    </row>
    <row r="474" spans="1:1" ht="18.95" customHeight="1" x14ac:dyDescent="0.25">
      <c r="A474" s="225">
        <v>474</v>
      </c>
    </row>
    <row r="475" spans="1:1" ht="18.95" customHeight="1" x14ac:dyDescent="0.25">
      <c r="A475" s="225">
        <v>475</v>
      </c>
    </row>
    <row r="476" spans="1:1" ht="18.95" customHeight="1" x14ac:dyDescent="0.25">
      <c r="A476" s="225">
        <v>476</v>
      </c>
    </row>
    <row r="477" spans="1:1" ht="18.95" customHeight="1" x14ac:dyDescent="0.25">
      <c r="A477" s="225">
        <v>477</v>
      </c>
    </row>
    <row r="478" spans="1:1" ht="18.95" customHeight="1" x14ac:dyDescent="0.25">
      <c r="A478" s="225">
        <v>478</v>
      </c>
    </row>
    <row r="479" spans="1:1" ht="18.95" customHeight="1" x14ac:dyDescent="0.25">
      <c r="A479" s="225">
        <v>479</v>
      </c>
    </row>
    <row r="480" spans="1:1" ht="18.95" customHeight="1" x14ac:dyDescent="0.25">
      <c r="A480" s="225">
        <v>480</v>
      </c>
    </row>
    <row r="481" spans="1:1" ht="18.95" customHeight="1" x14ac:dyDescent="0.25">
      <c r="A481" s="225">
        <v>481</v>
      </c>
    </row>
    <row r="482" spans="1:1" ht="18.95" customHeight="1" x14ac:dyDescent="0.25">
      <c r="A482" s="225">
        <v>482</v>
      </c>
    </row>
    <row r="483" spans="1:1" ht="18.95" customHeight="1" x14ac:dyDescent="0.25">
      <c r="A483" s="225">
        <v>483</v>
      </c>
    </row>
    <row r="484" spans="1:1" ht="18.95" customHeight="1" x14ac:dyDescent="0.25">
      <c r="A484" s="225">
        <v>484</v>
      </c>
    </row>
    <row r="485" spans="1:1" ht="18.95" customHeight="1" x14ac:dyDescent="0.25">
      <c r="A485" s="225">
        <v>485</v>
      </c>
    </row>
    <row r="486" spans="1:1" ht="18.95" customHeight="1" x14ac:dyDescent="0.25">
      <c r="A486" s="225">
        <v>486</v>
      </c>
    </row>
    <row r="487" spans="1:1" ht="18.95" customHeight="1" x14ac:dyDescent="0.25">
      <c r="A487" s="225">
        <v>487</v>
      </c>
    </row>
    <row r="488" spans="1:1" ht="18.95" customHeight="1" x14ac:dyDescent="0.25">
      <c r="A488" s="225">
        <v>488</v>
      </c>
    </row>
    <row r="489" spans="1:1" ht="18.95" customHeight="1" x14ac:dyDescent="0.25">
      <c r="A489" s="225">
        <v>489</v>
      </c>
    </row>
    <row r="490" spans="1:1" ht="18.95" customHeight="1" x14ac:dyDescent="0.25">
      <c r="A490" s="225">
        <v>490</v>
      </c>
    </row>
    <row r="491" spans="1:1" ht="18.95" customHeight="1" x14ac:dyDescent="0.25">
      <c r="A491" s="225">
        <v>491</v>
      </c>
    </row>
    <row r="492" spans="1:1" ht="18.95" customHeight="1" x14ac:dyDescent="0.25">
      <c r="A492" s="225">
        <v>492</v>
      </c>
    </row>
    <row r="493" spans="1:1" ht="18.95" customHeight="1" x14ac:dyDescent="0.25">
      <c r="A493" s="225">
        <v>493</v>
      </c>
    </row>
    <row r="494" spans="1:1" ht="18.95" customHeight="1" x14ac:dyDescent="0.25">
      <c r="A494" s="225">
        <v>494</v>
      </c>
    </row>
    <row r="495" spans="1:1" ht="18.95" customHeight="1" x14ac:dyDescent="0.25">
      <c r="A495" s="225">
        <v>495</v>
      </c>
    </row>
    <row r="496" spans="1:1" ht="18.95" customHeight="1" x14ac:dyDescent="0.25">
      <c r="A496" s="225">
        <v>496</v>
      </c>
    </row>
    <row r="497" spans="1:1" ht="18.95" customHeight="1" x14ac:dyDescent="0.25">
      <c r="A497" s="225">
        <v>497</v>
      </c>
    </row>
    <row r="498" spans="1:1" ht="18.95" customHeight="1" x14ac:dyDescent="0.25">
      <c r="A498" s="225">
        <v>498</v>
      </c>
    </row>
    <row r="499" spans="1:1" ht="18.95" customHeight="1" x14ac:dyDescent="0.25">
      <c r="A499" s="225">
        <v>499</v>
      </c>
    </row>
    <row r="500" spans="1:1" ht="18.95" customHeight="1" x14ac:dyDescent="0.25">
      <c r="A500" s="225">
        <v>500</v>
      </c>
    </row>
    <row r="501" spans="1:1" ht="18.95" customHeight="1" x14ac:dyDescent="0.25">
      <c r="A501" s="225">
        <v>501</v>
      </c>
    </row>
    <row r="502" spans="1:1" ht="18.95" customHeight="1" x14ac:dyDescent="0.25">
      <c r="A502" s="225">
        <v>502</v>
      </c>
    </row>
    <row r="503" spans="1:1" ht="18.95" customHeight="1" x14ac:dyDescent="0.25">
      <c r="A503" s="225">
        <v>503</v>
      </c>
    </row>
    <row r="504" spans="1:1" ht="18.95" customHeight="1" x14ac:dyDescent="0.25">
      <c r="A504" s="225">
        <v>504</v>
      </c>
    </row>
    <row r="505" spans="1:1" ht="18.95" customHeight="1" x14ac:dyDescent="0.25">
      <c r="A505" s="225">
        <v>505</v>
      </c>
    </row>
    <row r="506" spans="1:1" ht="18.95" customHeight="1" x14ac:dyDescent="0.25">
      <c r="A506" s="225">
        <v>506</v>
      </c>
    </row>
    <row r="507" spans="1:1" ht="18.95" customHeight="1" x14ac:dyDescent="0.25">
      <c r="A507" s="225">
        <v>507</v>
      </c>
    </row>
    <row r="508" spans="1:1" ht="18.95" customHeight="1" x14ac:dyDescent="0.25">
      <c r="A508" s="225">
        <v>508</v>
      </c>
    </row>
    <row r="509" spans="1:1" ht="18.95" customHeight="1" x14ac:dyDescent="0.25">
      <c r="A509" s="225">
        <v>509</v>
      </c>
    </row>
    <row r="510" spans="1:1" ht="18.95" customHeight="1" x14ac:dyDescent="0.25">
      <c r="A510" s="225">
        <v>510</v>
      </c>
    </row>
    <row r="511" spans="1:1" ht="18.95" customHeight="1" x14ac:dyDescent="0.25">
      <c r="A511" s="225">
        <v>511</v>
      </c>
    </row>
    <row r="512" spans="1:1" ht="18.95" customHeight="1" x14ac:dyDescent="0.25">
      <c r="A512" s="225">
        <v>512</v>
      </c>
    </row>
    <row r="513" spans="1:1" ht="18.95" customHeight="1" x14ac:dyDescent="0.25">
      <c r="A513" s="225">
        <v>513</v>
      </c>
    </row>
    <row r="514" spans="1:1" ht="18.95" customHeight="1" x14ac:dyDescent="0.25">
      <c r="A514" s="225">
        <v>514</v>
      </c>
    </row>
    <row r="515" spans="1:1" ht="18.95" customHeight="1" x14ac:dyDescent="0.25">
      <c r="A515" s="225">
        <v>515</v>
      </c>
    </row>
    <row r="516" spans="1:1" ht="18.95" customHeight="1" x14ac:dyDescent="0.25">
      <c r="A516" s="225">
        <v>516</v>
      </c>
    </row>
    <row r="517" spans="1:1" ht="18.95" customHeight="1" x14ac:dyDescent="0.25">
      <c r="A517" s="225">
        <v>517</v>
      </c>
    </row>
    <row r="518" spans="1:1" ht="18.95" customHeight="1" x14ac:dyDescent="0.25">
      <c r="A518" s="225">
        <v>518</v>
      </c>
    </row>
    <row r="519" spans="1:1" ht="18.95" customHeight="1" x14ac:dyDescent="0.25">
      <c r="A519" s="225">
        <v>519</v>
      </c>
    </row>
    <row r="520" spans="1:1" ht="18.95" customHeight="1" x14ac:dyDescent="0.25">
      <c r="A520" s="225">
        <v>520</v>
      </c>
    </row>
    <row r="521" spans="1:1" ht="18.95" customHeight="1" x14ac:dyDescent="0.25">
      <c r="A521" s="225">
        <v>521</v>
      </c>
    </row>
    <row r="522" spans="1:1" ht="18.95" customHeight="1" x14ac:dyDescent="0.25">
      <c r="A522" s="225">
        <v>522</v>
      </c>
    </row>
    <row r="523" spans="1:1" ht="18.95" customHeight="1" x14ac:dyDescent="0.25">
      <c r="A523" s="225">
        <v>523</v>
      </c>
    </row>
    <row r="524" spans="1:1" ht="18.95" customHeight="1" x14ac:dyDescent="0.25">
      <c r="A524" s="225">
        <v>524</v>
      </c>
    </row>
    <row r="525" spans="1:1" ht="18.95" customHeight="1" x14ac:dyDescent="0.25">
      <c r="A525" s="225">
        <v>525</v>
      </c>
    </row>
    <row r="526" spans="1:1" ht="18.95" customHeight="1" x14ac:dyDescent="0.25">
      <c r="A526" s="225">
        <v>526</v>
      </c>
    </row>
    <row r="527" spans="1:1" ht="18.95" customHeight="1" x14ac:dyDescent="0.25">
      <c r="A527" s="225">
        <v>527</v>
      </c>
    </row>
    <row r="528" spans="1:1" ht="18.95" customHeight="1" x14ac:dyDescent="0.25">
      <c r="A528" s="225">
        <v>528</v>
      </c>
    </row>
    <row r="529" spans="1:1" ht="18.95" customHeight="1" x14ac:dyDescent="0.25">
      <c r="A529" s="225">
        <v>529</v>
      </c>
    </row>
    <row r="530" spans="1:1" ht="18.95" customHeight="1" x14ac:dyDescent="0.25">
      <c r="A530" s="225">
        <v>530</v>
      </c>
    </row>
    <row r="531" spans="1:1" ht="18.95" customHeight="1" x14ac:dyDescent="0.25">
      <c r="A531" s="225">
        <v>531</v>
      </c>
    </row>
    <row r="532" spans="1:1" ht="18.95" customHeight="1" x14ac:dyDescent="0.25">
      <c r="A532" s="225">
        <v>532</v>
      </c>
    </row>
    <row r="533" spans="1:1" ht="18.95" customHeight="1" x14ac:dyDescent="0.25">
      <c r="A533" s="225">
        <v>533</v>
      </c>
    </row>
    <row r="534" spans="1:1" ht="18.95" customHeight="1" x14ac:dyDescent="0.25">
      <c r="A534" s="225">
        <v>534</v>
      </c>
    </row>
    <row r="535" spans="1:1" ht="18.95" customHeight="1" x14ac:dyDescent="0.25">
      <c r="A535" s="225">
        <v>535</v>
      </c>
    </row>
    <row r="536" spans="1:1" ht="18.95" customHeight="1" x14ac:dyDescent="0.25">
      <c r="A536" s="225">
        <v>536</v>
      </c>
    </row>
    <row r="537" spans="1:1" ht="18.95" customHeight="1" x14ac:dyDescent="0.25">
      <c r="A537" s="225">
        <v>537</v>
      </c>
    </row>
    <row r="538" spans="1:1" ht="18.95" customHeight="1" x14ac:dyDescent="0.25">
      <c r="A538" s="225">
        <v>538</v>
      </c>
    </row>
    <row r="539" spans="1:1" ht="18.95" customHeight="1" x14ac:dyDescent="0.25">
      <c r="A539" s="225">
        <v>539</v>
      </c>
    </row>
    <row r="540" spans="1:1" ht="18.95" customHeight="1" x14ac:dyDescent="0.25">
      <c r="A540" s="225">
        <v>540</v>
      </c>
    </row>
    <row r="541" spans="1:1" ht="18.95" customHeight="1" x14ac:dyDescent="0.25">
      <c r="A541" s="225">
        <v>541</v>
      </c>
    </row>
    <row r="542" spans="1:1" ht="18.95" customHeight="1" x14ac:dyDescent="0.25">
      <c r="A542" s="225">
        <v>542</v>
      </c>
    </row>
    <row r="543" spans="1:1" ht="18.95" customHeight="1" x14ac:dyDescent="0.25">
      <c r="A543" s="225">
        <v>543</v>
      </c>
    </row>
    <row r="544" spans="1:1" ht="18.95" customHeight="1" x14ac:dyDescent="0.25">
      <c r="A544" s="225">
        <v>544</v>
      </c>
    </row>
    <row r="545" spans="1:1" ht="18.95" customHeight="1" x14ac:dyDescent="0.25">
      <c r="A545" s="225">
        <v>545</v>
      </c>
    </row>
    <row r="546" spans="1:1" ht="18.95" customHeight="1" x14ac:dyDescent="0.25">
      <c r="A546" s="225">
        <v>546</v>
      </c>
    </row>
    <row r="547" spans="1:1" ht="18.95" customHeight="1" x14ac:dyDescent="0.25">
      <c r="A547" s="225">
        <v>547</v>
      </c>
    </row>
    <row r="548" spans="1:1" ht="18.95" customHeight="1" x14ac:dyDescent="0.25">
      <c r="A548" s="225">
        <v>548</v>
      </c>
    </row>
    <row r="549" spans="1:1" ht="18.95" customHeight="1" x14ac:dyDescent="0.25">
      <c r="A549" s="225">
        <v>549</v>
      </c>
    </row>
    <row r="550" spans="1:1" ht="18.95" customHeight="1" x14ac:dyDescent="0.25">
      <c r="A550" s="225">
        <v>550</v>
      </c>
    </row>
    <row r="551" spans="1:1" ht="18.95" customHeight="1" x14ac:dyDescent="0.25">
      <c r="A551" s="225">
        <v>551</v>
      </c>
    </row>
    <row r="552" spans="1:1" ht="18.95" customHeight="1" x14ac:dyDescent="0.25">
      <c r="A552" s="225">
        <v>552</v>
      </c>
    </row>
    <row r="553" spans="1:1" ht="18.95" customHeight="1" x14ac:dyDescent="0.25">
      <c r="A553" s="225">
        <v>553</v>
      </c>
    </row>
    <row r="554" spans="1:1" ht="18.95" customHeight="1" x14ac:dyDescent="0.25">
      <c r="A554" s="225">
        <v>554</v>
      </c>
    </row>
    <row r="555" spans="1:1" ht="18.95" customHeight="1" x14ac:dyDescent="0.25">
      <c r="A555" s="225">
        <v>555</v>
      </c>
    </row>
    <row r="556" spans="1:1" ht="18.95" customHeight="1" x14ac:dyDescent="0.25">
      <c r="A556" s="225">
        <v>556</v>
      </c>
    </row>
    <row r="557" spans="1:1" ht="18.95" customHeight="1" x14ac:dyDescent="0.25">
      <c r="A557" s="225">
        <v>557</v>
      </c>
    </row>
    <row r="558" spans="1:1" ht="18.95" customHeight="1" x14ac:dyDescent="0.25">
      <c r="A558" s="225">
        <v>558</v>
      </c>
    </row>
    <row r="559" spans="1:1" ht="18.95" customHeight="1" x14ac:dyDescent="0.25">
      <c r="A559" s="225">
        <v>559</v>
      </c>
    </row>
    <row r="560" spans="1:1" ht="18.95" customHeight="1" x14ac:dyDescent="0.25">
      <c r="A560" s="225">
        <v>560</v>
      </c>
    </row>
    <row r="561" spans="1:1" ht="18.95" customHeight="1" x14ac:dyDescent="0.25">
      <c r="A561" s="225">
        <v>561</v>
      </c>
    </row>
    <row r="562" spans="1:1" ht="18.95" customHeight="1" x14ac:dyDescent="0.25">
      <c r="A562" s="225">
        <v>562</v>
      </c>
    </row>
    <row r="563" spans="1:1" ht="18.95" customHeight="1" x14ac:dyDescent="0.25">
      <c r="A563" s="225">
        <v>563</v>
      </c>
    </row>
    <row r="564" spans="1:1" ht="18.95" customHeight="1" x14ac:dyDescent="0.25">
      <c r="A564" s="225">
        <v>564</v>
      </c>
    </row>
    <row r="565" spans="1:1" ht="18.95" customHeight="1" x14ac:dyDescent="0.25">
      <c r="A565" s="225">
        <v>565</v>
      </c>
    </row>
    <row r="566" spans="1:1" ht="18.95" customHeight="1" x14ac:dyDescent="0.25">
      <c r="A566" s="225">
        <v>566</v>
      </c>
    </row>
    <row r="567" spans="1:1" ht="18.95" customHeight="1" x14ac:dyDescent="0.25">
      <c r="A567" s="225">
        <v>567</v>
      </c>
    </row>
    <row r="568" spans="1:1" ht="18.95" customHeight="1" x14ac:dyDescent="0.25">
      <c r="A568" s="225">
        <v>568</v>
      </c>
    </row>
    <row r="569" spans="1:1" ht="18.95" customHeight="1" x14ac:dyDescent="0.25">
      <c r="A569" s="225">
        <v>569</v>
      </c>
    </row>
    <row r="570" spans="1:1" ht="18.95" customHeight="1" x14ac:dyDescent="0.25">
      <c r="A570" s="225">
        <v>570</v>
      </c>
    </row>
    <row r="571" spans="1:1" ht="18.95" customHeight="1" x14ac:dyDescent="0.25">
      <c r="A571" s="225">
        <v>571</v>
      </c>
    </row>
    <row r="572" spans="1:1" ht="18.95" customHeight="1" x14ac:dyDescent="0.25">
      <c r="A572" s="225">
        <v>572</v>
      </c>
    </row>
    <row r="573" spans="1:1" ht="18.95" customHeight="1" x14ac:dyDescent="0.25">
      <c r="A573" s="225">
        <v>573</v>
      </c>
    </row>
    <row r="574" spans="1:1" ht="18.95" customHeight="1" x14ac:dyDescent="0.25">
      <c r="A574" s="225">
        <v>574</v>
      </c>
    </row>
    <row r="575" spans="1:1" ht="18.95" customHeight="1" x14ac:dyDescent="0.25">
      <c r="A575" s="225">
        <v>575</v>
      </c>
    </row>
    <row r="576" spans="1:1" ht="18.95" customHeight="1" x14ac:dyDescent="0.25">
      <c r="A576" s="225">
        <v>576</v>
      </c>
    </row>
    <row r="577" spans="1:1" ht="18.95" customHeight="1" x14ac:dyDescent="0.25">
      <c r="A577" s="225">
        <v>577</v>
      </c>
    </row>
    <row r="578" spans="1:1" ht="18.95" customHeight="1" x14ac:dyDescent="0.25">
      <c r="A578" s="225">
        <v>578</v>
      </c>
    </row>
    <row r="579" spans="1:1" ht="18.95" customHeight="1" x14ac:dyDescent="0.25">
      <c r="A579" s="225">
        <v>579</v>
      </c>
    </row>
    <row r="580" spans="1:1" ht="18.95" customHeight="1" x14ac:dyDescent="0.25">
      <c r="A580" s="225">
        <v>580</v>
      </c>
    </row>
    <row r="581" spans="1:1" ht="18.95" customHeight="1" x14ac:dyDescent="0.25">
      <c r="A581" s="225">
        <v>581</v>
      </c>
    </row>
    <row r="582" spans="1:1" ht="18.95" customHeight="1" x14ac:dyDescent="0.25">
      <c r="A582" s="225">
        <v>582</v>
      </c>
    </row>
    <row r="583" spans="1:1" ht="18.95" customHeight="1" x14ac:dyDescent="0.25">
      <c r="A583" s="225">
        <v>583</v>
      </c>
    </row>
    <row r="584" spans="1:1" ht="18.95" customHeight="1" x14ac:dyDescent="0.25">
      <c r="A584" s="225">
        <v>584</v>
      </c>
    </row>
    <row r="585" spans="1:1" ht="18.95" customHeight="1" x14ac:dyDescent="0.25">
      <c r="A585" s="225">
        <v>585</v>
      </c>
    </row>
    <row r="586" spans="1:1" ht="18.95" customHeight="1" x14ac:dyDescent="0.25">
      <c r="A586" s="225">
        <v>586</v>
      </c>
    </row>
    <row r="587" spans="1:1" ht="18.95" customHeight="1" x14ac:dyDescent="0.25">
      <c r="A587" s="225">
        <v>587</v>
      </c>
    </row>
    <row r="588" spans="1:1" ht="18.95" customHeight="1" x14ac:dyDescent="0.25">
      <c r="A588" s="225">
        <v>588</v>
      </c>
    </row>
    <row r="589" spans="1:1" ht="18.95" customHeight="1" x14ac:dyDescent="0.25">
      <c r="A589" s="225">
        <v>589</v>
      </c>
    </row>
    <row r="590" spans="1:1" ht="18.95" customHeight="1" x14ac:dyDescent="0.25">
      <c r="A590" s="225">
        <v>590</v>
      </c>
    </row>
    <row r="591" spans="1:1" ht="18.95" customHeight="1" x14ac:dyDescent="0.25">
      <c r="A591" s="225">
        <v>591</v>
      </c>
    </row>
    <row r="592" spans="1:1" ht="18.95" customHeight="1" x14ac:dyDescent="0.25">
      <c r="A592" s="225">
        <v>592</v>
      </c>
    </row>
    <row r="593" spans="1:1" ht="18.95" customHeight="1" x14ac:dyDescent="0.25">
      <c r="A593" s="225">
        <v>593</v>
      </c>
    </row>
    <row r="594" spans="1:1" ht="18.95" customHeight="1" x14ac:dyDescent="0.25">
      <c r="A594" s="225">
        <v>594</v>
      </c>
    </row>
    <row r="595" spans="1:1" ht="18.95" customHeight="1" x14ac:dyDescent="0.25">
      <c r="A595" s="225">
        <v>595</v>
      </c>
    </row>
    <row r="596" spans="1:1" ht="18.95" customHeight="1" x14ac:dyDescent="0.25">
      <c r="A596" s="225">
        <v>596</v>
      </c>
    </row>
    <row r="597" spans="1:1" ht="18.95" customHeight="1" x14ac:dyDescent="0.25">
      <c r="A597" s="225">
        <v>597</v>
      </c>
    </row>
    <row r="598" spans="1:1" ht="18.95" customHeight="1" x14ac:dyDescent="0.25">
      <c r="A598" s="225">
        <v>598</v>
      </c>
    </row>
    <row r="599" spans="1:1" ht="18.95" customHeight="1" x14ac:dyDescent="0.25">
      <c r="A599" s="225">
        <v>599</v>
      </c>
    </row>
    <row r="600" spans="1:1" ht="18.95" customHeight="1" x14ac:dyDescent="0.25">
      <c r="A600" s="225">
        <v>600</v>
      </c>
    </row>
    <row r="601" spans="1:1" ht="18.95" customHeight="1" x14ac:dyDescent="0.25">
      <c r="A601" s="225">
        <v>601</v>
      </c>
    </row>
    <row r="602" spans="1:1" ht="18.95" customHeight="1" x14ac:dyDescent="0.25">
      <c r="A602" s="225">
        <v>602</v>
      </c>
    </row>
    <row r="603" spans="1:1" ht="18.95" customHeight="1" x14ac:dyDescent="0.25">
      <c r="A603" s="225">
        <v>603</v>
      </c>
    </row>
    <row r="604" spans="1:1" ht="18.95" customHeight="1" x14ac:dyDescent="0.25">
      <c r="A604" s="225">
        <v>604</v>
      </c>
    </row>
    <row r="605" spans="1:1" ht="18.95" customHeight="1" x14ac:dyDescent="0.25">
      <c r="A605" s="225">
        <v>605</v>
      </c>
    </row>
    <row r="606" spans="1:1" ht="18.95" customHeight="1" x14ac:dyDescent="0.25">
      <c r="A606" s="225">
        <v>606</v>
      </c>
    </row>
    <row r="607" spans="1:1" ht="18.95" customHeight="1" x14ac:dyDescent="0.25">
      <c r="A607" s="225">
        <v>607</v>
      </c>
    </row>
    <row r="608" spans="1:1" ht="18.95" customHeight="1" x14ac:dyDescent="0.25">
      <c r="A608" s="225">
        <v>608</v>
      </c>
    </row>
    <row r="609" spans="1:1" ht="18.95" customHeight="1" x14ac:dyDescent="0.25">
      <c r="A609" s="225">
        <v>609</v>
      </c>
    </row>
    <row r="610" spans="1:1" ht="18.95" customHeight="1" x14ac:dyDescent="0.25">
      <c r="A610" s="225">
        <v>610</v>
      </c>
    </row>
    <row r="611" spans="1:1" ht="18.95" customHeight="1" x14ac:dyDescent="0.25">
      <c r="A611" s="225">
        <v>611</v>
      </c>
    </row>
    <row r="612" spans="1:1" ht="18.95" customHeight="1" x14ac:dyDescent="0.25">
      <c r="A612" s="225">
        <v>612</v>
      </c>
    </row>
    <row r="613" spans="1:1" ht="18.95" customHeight="1" x14ac:dyDescent="0.25">
      <c r="A613" s="225">
        <v>613</v>
      </c>
    </row>
    <row r="614" spans="1:1" ht="18.95" customHeight="1" x14ac:dyDescent="0.25">
      <c r="A614" s="225">
        <v>614</v>
      </c>
    </row>
    <row r="615" spans="1:1" ht="18.95" customHeight="1" x14ac:dyDescent="0.25">
      <c r="A615" s="225">
        <v>615</v>
      </c>
    </row>
    <row r="616" spans="1:1" ht="18.95" customHeight="1" x14ac:dyDescent="0.25">
      <c r="A616" s="225">
        <v>616</v>
      </c>
    </row>
    <row r="617" spans="1:1" ht="18.95" customHeight="1" x14ac:dyDescent="0.25">
      <c r="A617" s="225">
        <v>617</v>
      </c>
    </row>
    <row r="618" spans="1:1" ht="18.95" customHeight="1" x14ac:dyDescent="0.25">
      <c r="A618" s="225">
        <v>618</v>
      </c>
    </row>
    <row r="619" spans="1:1" ht="18.95" customHeight="1" x14ac:dyDescent="0.25">
      <c r="A619" s="225">
        <v>619</v>
      </c>
    </row>
    <row r="620" spans="1:1" ht="18.95" customHeight="1" x14ac:dyDescent="0.25">
      <c r="A620" s="225">
        <v>620</v>
      </c>
    </row>
    <row r="621" spans="1:1" ht="18.95" customHeight="1" x14ac:dyDescent="0.25">
      <c r="A621" s="225">
        <v>621</v>
      </c>
    </row>
    <row r="622" spans="1:1" ht="18.95" customHeight="1" x14ac:dyDescent="0.25">
      <c r="A622" s="225">
        <v>622</v>
      </c>
    </row>
    <row r="623" spans="1:1" ht="18.95" customHeight="1" x14ac:dyDescent="0.25">
      <c r="A623" s="225">
        <v>623</v>
      </c>
    </row>
    <row r="624" spans="1:1" ht="18.95" customHeight="1" x14ac:dyDescent="0.25">
      <c r="A624" s="225">
        <v>624</v>
      </c>
    </row>
    <row r="625" spans="1:1" ht="18.95" customHeight="1" x14ac:dyDescent="0.25">
      <c r="A625" s="225">
        <v>625</v>
      </c>
    </row>
    <row r="626" spans="1:1" ht="18.95" customHeight="1" x14ac:dyDescent="0.25">
      <c r="A626" s="225">
        <v>626</v>
      </c>
    </row>
    <row r="627" spans="1:1" ht="18.95" customHeight="1" x14ac:dyDescent="0.25">
      <c r="A627" s="225">
        <v>627</v>
      </c>
    </row>
    <row r="628" spans="1:1" ht="18.95" customHeight="1" x14ac:dyDescent="0.25">
      <c r="A628" s="225">
        <v>628</v>
      </c>
    </row>
    <row r="629" spans="1:1" ht="18.95" customHeight="1" x14ac:dyDescent="0.25">
      <c r="A629" s="225">
        <v>629</v>
      </c>
    </row>
    <row r="630" spans="1:1" ht="18.95" customHeight="1" x14ac:dyDescent="0.25">
      <c r="A630" s="225">
        <v>630</v>
      </c>
    </row>
    <row r="631" spans="1:1" ht="18.95" customHeight="1" x14ac:dyDescent="0.25">
      <c r="A631" s="225">
        <v>631</v>
      </c>
    </row>
    <row r="632" spans="1:1" ht="18.95" customHeight="1" x14ac:dyDescent="0.25">
      <c r="A632" s="225">
        <v>632</v>
      </c>
    </row>
    <row r="633" spans="1:1" ht="18.95" customHeight="1" x14ac:dyDescent="0.25">
      <c r="A633" s="225">
        <v>633</v>
      </c>
    </row>
    <row r="634" spans="1:1" ht="18.95" customHeight="1" x14ac:dyDescent="0.25">
      <c r="A634" s="225">
        <v>634</v>
      </c>
    </row>
    <row r="635" spans="1:1" ht="18.95" customHeight="1" x14ac:dyDescent="0.25">
      <c r="A635" s="225">
        <v>635</v>
      </c>
    </row>
    <row r="636" spans="1:1" ht="18.95" customHeight="1" x14ac:dyDescent="0.25">
      <c r="A636" s="225">
        <v>636</v>
      </c>
    </row>
    <row r="637" spans="1:1" ht="18.95" customHeight="1" x14ac:dyDescent="0.25">
      <c r="A637" s="225">
        <v>637</v>
      </c>
    </row>
    <row r="638" spans="1:1" ht="18.95" customHeight="1" x14ac:dyDescent="0.25">
      <c r="A638" s="225">
        <v>638</v>
      </c>
    </row>
    <row r="639" spans="1:1" ht="18.95" customHeight="1" x14ac:dyDescent="0.25">
      <c r="A639" s="225">
        <v>639</v>
      </c>
    </row>
    <row r="640" spans="1:1" ht="18.95" customHeight="1" x14ac:dyDescent="0.25">
      <c r="A640" s="225">
        <v>640</v>
      </c>
    </row>
    <row r="641" spans="1:1" ht="18.95" customHeight="1" x14ac:dyDescent="0.25">
      <c r="A641" s="225">
        <v>641</v>
      </c>
    </row>
    <row r="642" spans="1:1" ht="18.95" customHeight="1" x14ac:dyDescent="0.25">
      <c r="A642" s="225">
        <v>642</v>
      </c>
    </row>
    <row r="643" spans="1:1" ht="18.95" customHeight="1" x14ac:dyDescent="0.25">
      <c r="A643" s="225">
        <v>643</v>
      </c>
    </row>
    <row r="644" spans="1:1" ht="18.95" customHeight="1" x14ac:dyDescent="0.25">
      <c r="A644" s="225">
        <v>644</v>
      </c>
    </row>
    <row r="645" spans="1:1" ht="18.95" customHeight="1" x14ac:dyDescent="0.25">
      <c r="A645" s="225">
        <v>645</v>
      </c>
    </row>
    <row r="646" spans="1:1" ht="18.95" customHeight="1" x14ac:dyDescent="0.25">
      <c r="A646" s="225">
        <v>646</v>
      </c>
    </row>
    <row r="647" spans="1:1" ht="18.95" customHeight="1" x14ac:dyDescent="0.25">
      <c r="A647" s="225">
        <v>647</v>
      </c>
    </row>
    <row r="648" spans="1:1" ht="18.95" customHeight="1" x14ac:dyDescent="0.25">
      <c r="A648" s="225">
        <v>648</v>
      </c>
    </row>
    <row r="649" spans="1:1" ht="18.95" customHeight="1" x14ac:dyDescent="0.25">
      <c r="A649" s="225">
        <v>649</v>
      </c>
    </row>
    <row r="650" spans="1:1" ht="18.95" customHeight="1" x14ac:dyDescent="0.25">
      <c r="A650" s="225">
        <v>650</v>
      </c>
    </row>
    <row r="651" spans="1:1" ht="18.95" customHeight="1" x14ac:dyDescent="0.25">
      <c r="A651" s="225">
        <v>651</v>
      </c>
    </row>
    <row r="652" spans="1:1" ht="18.95" customHeight="1" x14ac:dyDescent="0.25">
      <c r="A652" s="225">
        <v>652</v>
      </c>
    </row>
    <row r="653" spans="1:1" ht="18.95" customHeight="1" x14ac:dyDescent="0.25">
      <c r="A653" s="225">
        <v>653</v>
      </c>
    </row>
    <row r="654" spans="1:1" ht="18.95" customHeight="1" x14ac:dyDescent="0.25">
      <c r="A654" s="225">
        <v>654</v>
      </c>
    </row>
    <row r="655" spans="1:1" ht="18.95" customHeight="1" x14ac:dyDescent="0.25">
      <c r="A655" s="225">
        <v>655</v>
      </c>
    </row>
    <row r="656" spans="1:1" ht="18.95" customHeight="1" x14ac:dyDescent="0.25">
      <c r="A656" s="225">
        <v>656</v>
      </c>
    </row>
    <row r="657" spans="1:1" ht="18.95" customHeight="1" x14ac:dyDescent="0.25">
      <c r="A657" s="225">
        <v>657</v>
      </c>
    </row>
    <row r="658" spans="1:1" ht="18.95" customHeight="1" x14ac:dyDescent="0.25">
      <c r="A658" s="225">
        <v>658</v>
      </c>
    </row>
    <row r="659" spans="1:1" ht="18.95" customHeight="1" x14ac:dyDescent="0.25">
      <c r="A659" s="225">
        <v>659</v>
      </c>
    </row>
    <row r="660" spans="1:1" ht="18.95" customHeight="1" x14ac:dyDescent="0.25">
      <c r="A660" s="225">
        <v>660</v>
      </c>
    </row>
    <row r="661" spans="1:1" ht="18.95" customHeight="1" x14ac:dyDescent="0.25">
      <c r="A661" s="225">
        <v>661</v>
      </c>
    </row>
    <row r="662" spans="1:1" ht="18.95" customHeight="1" x14ac:dyDescent="0.25">
      <c r="A662" s="225">
        <v>662</v>
      </c>
    </row>
    <row r="663" spans="1:1" ht="18.95" customHeight="1" x14ac:dyDescent="0.25">
      <c r="A663" s="225">
        <v>663</v>
      </c>
    </row>
    <row r="664" spans="1:1" ht="18.95" customHeight="1" x14ac:dyDescent="0.25">
      <c r="A664" s="225">
        <v>664</v>
      </c>
    </row>
    <row r="665" spans="1:1" ht="18.95" customHeight="1" x14ac:dyDescent="0.25">
      <c r="A665" s="225">
        <v>665</v>
      </c>
    </row>
    <row r="666" spans="1:1" ht="18.95" customHeight="1" x14ac:dyDescent="0.25">
      <c r="A666" s="225">
        <v>666</v>
      </c>
    </row>
    <row r="667" spans="1:1" ht="18.95" customHeight="1" x14ac:dyDescent="0.25">
      <c r="A667" s="225">
        <v>667</v>
      </c>
    </row>
    <row r="668" spans="1:1" ht="18.95" customHeight="1" x14ac:dyDescent="0.25">
      <c r="A668" s="225">
        <v>668</v>
      </c>
    </row>
    <row r="669" spans="1:1" ht="18.95" customHeight="1" x14ac:dyDescent="0.25">
      <c r="A669" s="225">
        <v>669</v>
      </c>
    </row>
    <row r="670" spans="1:1" ht="18.95" customHeight="1" x14ac:dyDescent="0.25">
      <c r="A670" s="225">
        <v>670</v>
      </c>
    </row>
    <row r="671" spans="1:1" ht="18.95" customHeight="1" x14ac:dyDescent="0.25">
      <c r="A671" s="225">
        <v>671</v>
      </c>
    </row>
    <row r="672" spans="1:1" ht="18.95" customHeight="1" x14ac:dyDescent="0.25">
      <c r="A672" s="225">
        <v>672</v>
      </c>
    </row>
    <row r="673" spans="1:1" ht="18.95" customHeight="1" x14ac:dyDescent="0.25">
      <c r="A673" s="225">
        <v>673</v>
      </c>
    </row>
    <row r="674" spans="1:1" ht="18.95" customHeight="1" x14ac:dyDescent="0.25">
      <c r="A674" s="225">
        <v>674</v>
      </c>
    </row>
    <row r="675" spans="1:1" ht="18.95" customHeight="1" x14ac:dyDescent="0.25">
      <c r="A675" s="225">
        <v>675</v>
      </c>
    </row>
    <row r="676" spans="1:1" ht="18.95" customHeight="1" x14ac:dyDescent="0.25">
      <c r="A676" s="225">
        <v>676</v>
      </c>
    </row>
    <row r="677" spans="1:1" ht="18.95" customHeight="1" x14ac:dyDescent="0.25">
      <c r="A677" s="225">
        <v>677</v>
      </c>
    </row>
    <row r="678" spans="1:1" ht="18.95" customHeight="1" x14ac:dyDescent="0.25">
      <c r="A678" s="225">
        <v>678</v>
      </c>
    </row>
    <row r="679" spans="1:1" ht="18.95" customHeight="1" x14ac:dyDescent="0.25">
      <c r="A679" s="225">
        <v>679</v>
      </c>
    </row>
    <row r="680" spans="1:1" ht="18.95" customHeight="1" x14ac:dyDescent="0.25">
      <c r="A680" s="225">
        <v>680</v>
      </c>
    </row>
    <row r="681" spans="1:1" ht="18.95" customHeight="1" x14ac:dyDescent="0.25">
      <c r="A681" s="225">
        <v>681</v>
      </c>
    </row>
    <row r="682" spans="1:1" ht="18.95" customHeight="1" x14ac:dyDescent="0.25">
      <c r="A682" s="225">
        <v>682</v>
      </c>
    </row>
    <row r="683" spans="1:1" ht="18.95" customHeight="1" x14ac:dyDescent="0.25">
      <c r="A683" s="225">
        <v>683</v>
      </c>
    </row>
    <row r="684" spans="1:1" ht="18.95" customHeight="1" x14ac:dyDescent="0.25">
      <c r="A684" s="225">
        <v>684</v>
      </c>
    </row>
    <row r="685" spans="1:1" ht="18.95" customHeight="1" x14ac:dyDescent="0.25">
      <c r="A685" s="225">
        <v>685</v>
      </c>
    </row>
    <row r="686" spans="1:1" ht="18.95" customHeight="1" x14ac:dyDescent="0.25">
      <c r="A686" s="225">
        <v>686</v>
      </c>
    </row>
    <row r="687" spans="1:1" ht="18.95" customHeight="1" x14ac:dyDescent="0.25">
      <c r="A687" s="225">
        <v>687</v>
      </c>
    </row>
    <row r="688" spans="1:1" ht="18.95" customHeight="1" x14ac:dyDescent="0.25">
      <c r="A688" s="225">
        <v>688</v>
      </c>
    </row>
    <row r="689" spans="1:1" ht="18.95" customHeight="1" x14ac:dyDescent="0.25">
      <c r="A689" s="225">
        <v>689</v>
      </c>
    </row>
    <row r="690" spans="1:1" ht="18.95" customHeight="1" x14ac:dyDescent="0.25">
      <c r="A690" s="225">
        <v>690</v>
      </c>
    </row>
    <row r="691" spans="1:1" ht="18.95" customHeight="1" x14ac:dyDescent="0.25">
      <c r="A691" s="225">
        <v>691</v>
      </c>
    </row>
    <row r="692" spans="1:1" ht="18.95" customHeight="1" x14ac:dyDescent="0.25">
      <c r="A692" s="225">
        <v>692</v>
      </c>
    </row>
    <row r="693" spans="1:1" ht="18.95" customHeight="1" x14ac:dyDescent="0.25">
      <c r="A693" s="225">
        <v>693</v>
      </c>
    </row>
    <row r="694" spans="1:1" ht="18.95" customHeight="1" x14ac:dyDescent="0.25">
      <c r="A694" s="225">
        <v>694</v>
      </c>
    </row>
    <row r="695" spans="1:1" ht="18.95" customHeight="1" x14ac:dyDescent="0.25">
      <c r="A695" s="225">
        <v>695</v>
      </c>
    </row>
    <row r="696" spans="1:1" ht="18.95" customHeight="1" x14ac:dyDescent="0.25">
      <c r="A696" s="225">
        <v>696</v>
      </c>
    </row>
    <row r="697" spans="1:1" ht="18.95" customHeight="1" x14ac:dyDescent="0.25">
      <c r="A697" s="225">
        <v>697</v>
      </c>
    </row>
    <row r="698" spans="1:1" ht="18.95" customHeight="1" x14ac:dyDescent="0.25">
      <c r="A698" s="225">
        <v>698</v>
      </c>
    </row>
    <row r="699" spans="1:1" ht="18.95" customHeight="1" x14ac:dyDescent="0.25">
      <c r="A699" s="225">
        <v>699</v>
      </c>
    </row>
    <row r="700" spans="1:1" ht="18.95" customHeight="1" x14ac:dyDescent="0.25">
      <c r="A700" s="225">
        <v>700</v>
      </c>
    </row>
    <row r="701" spans="1:1" ht="18.95" customHeight="1" x14ac:dyDescent="0.25">
      <c r="A701" s="225">
        <v>701</v>
      </c>
    </row>
    <row r="702" spans="1:1" ht="18.95" customHeight="1" x14ac:dyDescent="0.25">
      <c r="A702" s="225">
        <v>702</v>
      </c>
    </row>
    <row r="703" spans="1:1" ht="18.95" customHeight="1" x14ac:dyDescent="0.25">
      <c r="A703" s="225">
        <v>703</v>
      </c>
    </row>
    <row r="704" spans="1:1" ht="18.95" customHeight="1" x14ac:dyDescent="0.25">
      <c r="A704" s="225">
        <v>704</v>
      </c>
    </row>
    <row r="705" spans="1:1" ht="18.95" customHeight="1" x14ac:dyDescent="0.25">
      <c r="A705" s="225">
        <v>705</v>
      </c>
    </row>
    <row r="706" spans="1:1" ht="18.95" customHeight="1" x14ac:dyDescent="0.25">
      <c r="A706" s="225">
        <v>706</v>
      </c>
    </row>
    <row r="707" spans="1:1" ht="18.95" customHeight="1" x14ac:dyDescent="0.25">
      <c r="A707" s="225">
        <v>707</v>
      </c>
    </row>
    <row r="708" spans="1:1" ht="18.95" customHeight="1" x14ac:dyDescent="0.25">
      <c r="A708" s="225">
        <v>708</v>
      </c>
    </row>
    <row r="709" spans="1:1" ht="18.95" customHeight="1" x14ac:dyDescent="0.25">
      <c r="A709" s="225">
        <v>709</v>
      </c>
    </row>
    <row r="710" spans="1:1" ht="18.95" customHeight="1" x14ac:dyDescent="0.25">
      <c r="A710" s="225">
        <v>710</v>
      </c>
    </row>
    <row r="711" spans="1:1" ht="18.95" customHeight="1" x14ac:dyDescent="0.25">
      <c r="A711" s="225">
        <v>711</v>
      </c>
    </row>
    <row r="712" spans="1:1" ht="18.95" customHeight="1" x14ac:dyDescent="0.25">
      <c r="A712" s="225">
        <v>712</v>
      </c>
    </row>
    <row r="713" spans="1:1" ht="18.95" customHeight="1" x14ac:dyDescent="0.25">
      <c r="A713" s="225">
        <v>713</v>
      </c>
    </row>
    <row r="714" spans="1:1" ht="18.95" customHeight="1" x14ac:dyDescent="0.25">
      <c r="A714" s="225">
        <v>714</v>
      </c>
    </row>
    <row r="715" spans="1:1" ht="18.95" customHeight="1" x14ac:dyDescent="0.25">
      <c r="A715" s="225">
        <v>715</v>
      </c>
    </row>
    <row r="716" spans="1:1" ht="18.95" customHeight="1" x14ac:dyDescent="0.25">
      <c r="A716" s="225">
        <v>716</v>
      </c>
    </row>
    <row r="717" spans="1:1" ht="18.95" customHeight="1" x14ac:dyDescent="0.25">
      <c r="A717" s="225">
        <v>717</v>
      </c>
    </row>
    <row r="718" spans="1:1" ht="18.95" customHeight="1" x14ac:dyDescent="0.25">
      <c r="A718" s="225">
        <v>718</v>
      </c>
    </row>
    <row r="719" spans="1:1" ht="18.95" customHeight="1" x14ac:dyDescent="0.25">
      <c r="A719" s="225">
        <v>719</v>
      </c>
    </row>
    <row r="720" spans="1:1" ht="18.95" customHeight="1" x14ac:dyDescent="0.25">
      <c r="A720" s="225">
        <v>720</v>
      </c>
    </row>
    <row r="721" spans="1:1" ht="18.95" customHeight="1" x14ac:dyDescent="0.25">
      <c r="A721" s="225">
        <v>721</v>
      </c>
    </row>
    <row r="722" spans="1:1" ht="18.95" customHeight="1" x14ac:dyDescent="0.25">
      <c r="A722" s="225">
        <v>722</v>
      </c>
    </row>
    <row r="723" spans="1:1" ht="18.95" customHeight="1" x14ac:dyDescent="0.25">
      <c r="A723" s="225">
        <v>723</v>
      </c>
    </row>
    <row r="724" spans="1:1" ht="18.95" customHeight="1" x14ac:dyDescent="0.25">
      <c r="A724" s="225">
        <v>724</v>
      </c>
    </row>
    <row r="725" spans="1:1" ht="18.95" customHeight="1" x14ac:dyDescent="0.25">
      <c r="A725" s="225">
        <v>725</v>
      </c>
    </row>
    <row r="726" spans="1:1" ht="18.95" customHeight="1" x14ac:dyDescent="0.25">
      <c r="A726" s="225">
        <v>726</v>
      </c>
    </row>
    <row r="727" spans="1:1" ht="18.95" customHeight="1" x14ac:dyDescent="0.25">
      <c r="A727" s="225">
        <v>727</v>
      </c>
    </row>
  </sheetData>
  <sheetProtection selectLockedCells="1"/>
  <sortState ref="A1:E341">
    <sortCondition ref="A1"/>
  </sortState>
  <phoneticPr fontId="0" type="noConversion"/>
  <dataValidations count="2">
    <dataValidation type="list" allowBlank="1" showInputMessage="1" showErrorMessage="1" sqref="D2:D23 I2:I37 F2:F37 D148:D242">
      <formula1>Class</formula1>
    </dataValidation>
    <dataValidation type="list" allowBlank="1" showInputMessage="1" showErrorMessage="1" sqref="I38:I65 F38:F65 C2:C169">
      <formula1>Region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66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668" priority="129">
      <formula>ISERROR(A1)</formula>
    </cfRule>
  </conditionalFormatting>
  <conditionalFormatting sqref="B4:E5 B6:B7 A4:A12 H4:H12 B8:G12 C7:G7 C6:E6 F5:G6">
    <cfRule type="cellIs" dxfId="1667" priority="128" stopIfTrue="1" operator="equal">
      <formula>"""#N/A"""</formula>
    </cfRule>
  </conditionalFormatting>
  <conditionalFormatting sqref="F1:H2 A1:E12 F4:H12">
    <cfRule type="expression" dxfId="1666" priority="127">
      <formula>ISERROR(A1)</formula>
    </cfRule>
  </conditionalFormatting>
  <conditionalFormatting sqref="D3:E3">
    <cfRule type="cellIs" dxfId="1665" priority="126" stopIfTrue="1" operator="equal">
      <formula>"""#N/A"""</formula>
    </cfRule>
  </conditionalFormatting>
  <conditionalFormatting sqref="B21:G25 A17:A25 H17:H25 B17:E20 F18:G20">
    <cfRule type="cellIs" dxfId="1664" priority="125" stopIfTrue="1" operator="equal">
      <formula>"""#N/A"""</formula>
    </cfRule>
  </conditionalFormatting>
  <conditionalFormatting sqref="A16:F16 A17:H25 A14:H14 A15:D15">
    <cfRule type="expression" dxfId="1663" priority="124">
      <formula>ISERROR(A14)</formula>
    </cfRule>
  </conditionalFormatting>
  <conditionalFormatting sqref="D16:F16">
    <cfRule type="cellIs" dxfId="166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661" priority="122" stopIfTrue="1" operator="equal">
      <formula>"""#N/A"""</formula>
    </cfRule>
  </conditionalFormatting>
  <conditionalFormatting sqref="F1:H2 F16 D18:G25 F4:H14 C9:E12">
    <cfRule type="expression" dxfId="1660" priority="121">
      <formula>ISERROR(C1)</formula>
    </cfRule>
  </conditionalFormatting>
  <conditionalFormatting sqref="D16:F16">
    <cfRule type="cellIs" dxfId="1659" priority="120" stopIfTrue="1" operator="equal">
      <formula>"""#N/A"""</formula>
    </cfRule>
  </conditionalFormatting>
  <conditionalFormatting sqref="D3:E3">
    <cfRule type="cellIs" dxfId="1658" priority="119" stopIfTrue="1" operator="equal">
      <formula>"""#N/A"""</formula>
    </cfRule>
  </conditionalFormatting>
  <conditionalFormatting sqref="F18:F25">
    <cfRule type="expression" dxfId="1657" priority="118">
      <formula>ISERROR(F18)</formula>
    </cfRule>
  </conditionalFormatting>
  <conditionalFormatting sqref="D3:E3">
    <cfRule type="cellIs" dxfId="1656" priority="117" stopIfTrue="1" operator="equal">
      <formula>"""#N/A"""</formula>
    </cfRule>
  </conditionalFormatting>
  <conditionalFormatting sqref="F5:G12">
    <cfRule type="expression" dxfId="1655" priority="116">
      <formula>ISERROR(F5)</formula>
    </cfRule>
  </conditionalFormatting>
  <conditionalFormatting sqref="D3:E3">
    <cfRule type="cellIs" dxfId="1654" priority="115" stopIfTrue="1" operator="equal">
      <formula>"""#N/A"""</formula>
    </cfRule>
  </conditionalFormatting>
  <conditionalFormatting sqref="D16:F16">
    <cfRule type="cellIs" dxfId="1653" priority="114" stopIfTrue="1" operator="equal">
      <formula>"""#N/A"""</formula>
    </cfRule>
  </conditionalFormatting>
  <conditionalFormatting sqref="D16:F16">
    <cfRule type="cellIs" dxfId="1652" priority="113" stopIfTrue="1" operator="equal">
      <formula>"""#N/A"""</formula>
    </cfRule>
  </conditionalFormatting>
  <conditionalFormatting sqref="F18:F25">
    <cfRule type="expression" dxfId="1651" priority="112">
      <formula>ISERROR(F18)</formula>
    </cfRule>
  </conditionalFormatting>
  <conditionalFormatting sqref="D16:F16">
    <cfRule type="cellIs" dxfId="165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649" priority="110" stopIfTrue="1" operator="equal">
      <formula>"""#N/A"""</formula>
    </cfRule>
  </conditionalFormatting>
  <conditionalFormatting sqref="F1:H2 F16 D18:G25 F4:H14 C9:E12 F39:H39">
    <cfRule type="expression" dxfId="1648" priority="109">
      <formula>ISERROR(C1)</formula>
    </cfRule>
  </conditionalFormatting>
  <conditionalFormatting sqref="D16:F16">
    <cfRule type="cellIs" dxfId="1647" priority="108" stopIfTrue="1" operator="equal">
      <formula>"""#N/A"""</formula>
    </cfRule>
  </conditionalFormatting>
  <conditionalFormatting sqref="D3:E3">
    <cfRule type="cellIs" dxfId="1646" priority="107" stopIfTrue="1" operator="equal">
      <formula>"""#N/A"""</formula>
    </cfRule>
  </conditionalFormatting>
  <conditionalFormatting sqref="F18:F25">
    <cfRule type="expression" dxfId="1645" priority="106">
      <formula>ISERROR(F18)</formula>
    </cfRule>
  </conditionalFormatting>
  <conditionalFormatting sqref="D3:E3">
    <cfRule type="cellIs" dxfId="1644" priority="105" stopIfTrue="1" operator="equal">
      <formula>"""#N/A"""</formula>
    </cfRule>
  </conditionalFormatting>
  <conditionalFormatting sqref="F5:G12">
    <cfRule type="expression" dxfId="1643" priority="104">
      <formula>ISERROR(F5)</formula>
    </cfRule>
  </conditionalFormatting>
  <conditionalFormatting sqref="D3:E3">
    <cfRule type="cellIs" dxfId="1642" priority="103" stopIfTrue="1" operator="equal">
      <formula>"""#N/A"""</formula>
    </cfRule>
  </conditionalFormatting>
  <conditionalFormatting sqref="D16:F16">
    <cfRule type="cellIs" dxfId="1641" priority="102" stopIfTrue="1" operator="equal">
      <formula>"""#N/A"""</formula>
    </cfRule>
  </conditionalFormatting>
  <conditionalFormatting sqref="D16:F16">
    <cfRule type="cellIs" dxfId="1640" priority="101" stopIfTrue="1" operator="equal">
      <formula>"""#N/A"""</formula>
    </cfRule>
  </conditionalFormatting>
  <conditionalFormatting sqref="F18:F25">
    <cfRule type="expression" dxfId="1639" priority="100">
      <formula>ISERROR(F18)</formula>
    </cfRule>
  </conditionalFormatting>
  <conditionalFormatting sqref="D16:F16">
    <cfRule type="cellIs" dxfId="163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637" priority="98" stopIfTrue="1" operator="equal">
      <formula>"""#N/A"""</formula>
    </cfRule>
  </conditionalFormatting>
  <conditionalFormatting sqref="F1:H2 F16 D18:G25 F4:H14 C9:E12 F39:H39">
    <cfRule type="expression" dxfId="1636" priority="97">
      <formula>ISERROR(C1)</formula>
    </cfRule>
  </conditionalFormatting>
  <conditionalFormatting sqref="D16:F16">
    <cfRule type="cellIs" dxfId="1635" priority="96" stopIfTrue="1" operator="equal">
      <formula>"""#N/A"""</formula>
    </cfRule>
  </conditionalFormatting>
  <conditionalFormatting sqref="D3:E3">
    <cfRule type="cellIs" dxfId="1634" priority="95" stopIfTrue="1" operator="equal">
      <formula>"""#N/A"""</formula>
    </cfRule>
  </conditionalFormatting>
  <conditionalFormatting sqref="F18:F25">
    <cfRule type="expression" dxfId="1633" priority="94">
      <formula>ISERROR(F18)</formula>
    </cfRule>
  </conditionalFormatting>
  <conditionalFormatting sqref="D3:E3">
    <cfRule type="cellIs" dxfId="1632" priority="93" stopIfTrue="1" operator="equal">
      <formula>"""#N/A"""</formula>
    </cfRule>
  </conditionalFormatting>
  <conditionalFormatting sqref="F5:G12">
    <cfRule type="expression" dxfId="1631" priority="92">
      <formula>ISERROR(F5)</formula>
    </cfRule>
  </conditionalFormatting>
  <conditionalFormatting sqref="D3:E3">
    <cfRule type="cellIs" dxfId="1630" priority="91" stopIfTrue="1" operator="equal">
      <formula>"""#N/A"""</formula>
    </cfRule>
  </conditionalFormatting>
  <conditionalFormatting sqref="D16:F16">
    <cfRule type="cellIs" dxfId="1629" priority="90" stopIfTrue="1" operator="equal">
      <formula>"""#N/A"""</formula>
    </cfRule>
  </conditionalFormatting>
  <conditionalFormatting sqref="D16:F16">
    <cfRule type="cellIs" dxfId="1628" priority="89" stopIfTrue="1" operator="equal">
      <formula>"""#N/A"""</formula>
    </cfRule>
  </conditionalFormatting>
  <conditionalFormatting sqref="F18:F25">
    <cfRule type="expression" dxfId="1627" priority="88">
      <formula>ISERROR(F18)</formula>
    </cfRule>
  </conditionalFormatting>
  <conditionalFormatting sqref="D16:F16">
    <cfRule type="cellIs" dxfId="162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625" priority="86" stopIfTrue="1" operator="equal">
      <formula>"""#N/A"""</formula>
    </cfRule>
  </conditionalFormatting>
  <conditionalFormatting sqref="F1:H2 F16 D18:G25 F4:H14 C9:E12 F39:H39">
    <cfRule type="expression" dxfId="1624" priority="85">
      <formula>ISERROR(C1)</formula>
    </cfRule>
  </conditionalFormatting>
  <conditionalFormatting sqref="D16:F16">
    <cfRule type="cellIs" dxfId="1623" priority="84" stopIfTrue="1" operator="equal">
      <formula>"""#N/A"""</formula>
    </cfRule>
  </conditionalFormatting>
  <conditionalFormatting sqref="D3:E3">
    <cfRule type="cellIs" dxfId="1622" priority="83" stopIfTrue="1" operator="equal">
      <formula>"""#N/A"""</formula>
    </cfRule>
  </conditionalFormatting>
  <conditionalFormatting sqref="F18:F25">
    <cfRule type="expression" dxfId="1621" priority="82">
      <formula>ISERROR(F18)</formula>
    </cfRule>
  </conditionalFormatting>
  <conditionalFormatting sqref="D3:E3">
    <cfRule type="cellIs" dxfId="1620" priority="81" stopIfTrue="1" operator="equal">
      <formula>"""#N/A"""</formula>
    </cfRule>
  </conditionalFormatting>
  <conditionalFormatting sqref="F5:G12">
    <cfRule type="expression" dxfId="1619" priority="80">
      <formula>ISERROR(F5)</formula>
    </cfRule>
  </conditionalFormatting>
  <conditionalFormatting sqref="D3:E3">
    <cfRule type="cellIs" dxfId="1618" priority="79" stopIfTrue="1" operator="equal">
      <formula>"""#N/A"""</formula>
    </cfRule>
  </conditionalFormatting>
  <conditionalFormatting sqref="D16:F16">
    <cfRule type="cellIs" dxfId="1617" priority="78" stopIfTrue="1" operator="equal">
      <formula>"""#N/A"""</formula>
    </cfRule>
  </conditionalFormatting>
  <conditionalFormatting sqref="D16:F16">
    <cfRule type="cellIs" dxfId="1616" priority="77" stopIfTrue="1" operator="equal">
      <formula>"""#N/A"""</formula>
    </cfRule>
  </conditionalFormatting>
  <conditionalFormatting sqref="F18:F25">
    <cfRule type="expression" dxfId="1615" priority="76">
      <formula>ISERROR(F18)</formula>
    </cfRule>
  </conditionalFormatting>
  <conditionalFormatting sqref="D16:F16">
    <cfRule type="cellIs" dxfId="1614" priority="75" stopIfTrue="1" operator="equal">
      <formula>"""#N/A"""</formula>
    </cfRule>
  </conditionalFormatting>
  <conditionalFormatting sqref="C30:E30 H30 A30:B38 C31:H38">
    <cfRule type="cellIs" dxfId="1613" priority="74" stopIfTrue="1" operator="equal">
      <formula>"""#N/A"""</formula>
    </cfRule>
  </conditionalFormatting>
  <conditionalFormatting sqref="A29:F29 A30:H38 A27:H27 A28:D28">
    <cfRule type="expression" dxfId="1612" priority="73">
      <formula>ISERROR(A27)</formula>
    </cfRule>
  </conditionalFormatting>
  <conditionalFormatting sqref="B34:G38 A30:A38 H30:H38 B30:E33 F31:G33">
    <cfRule type="cellIs" dxfId="1611" priority="72" stopIfTrue="1" operator="equal">
      <formula>"""#N/A"""</formula>
    </cfRule>
  </conditionalFormatting>
  <conditionalFormatting sqref="A29:F29 A30:H38 A27:H27 A28:D28">
    <cfRule type="expression" dxfId="1610" priority="71">
      <formula>ISERROR(A27)</formula>
    </cfRule>
  </conditionalFormatting>
  <conditionalFormatting sqref="D29:F29">
    <cfRule type="cellIs" dxfId="1609" priority="70" stopIfTrue="1" operator="equal">
      <formula>"""#N/A"""</formula>
    </cfRule>
  </conditionalFormatting>
  <conditionalFormatting sqref="B34:G38 A30:A38 H30:H38 B30:E33 F31:G33">
    <cfRule type="cellIs" dxfId="1608" priority="69" stopIfTrue="1" operator="equal">
      <formula>"""#N/A"""</formula>
    </cfRule>
  </conditionalFormatting>
  <conditionalFormatting sqref="F29 D31:G38 F27:H27">
    <cfRule type="expression" dxfId="1607" priority="68">
      <formula>ISERROR(D27)</formula>
    </cfRule>
  </conditionalFormatting>
  <conditionalFormatting sqref="D29:F29">
    <cfRule type="cellIs" dxfId="1606" priority="67" stopIfTrue="1" operator="equal">
      <formula>"""#N/A"""</formula>
    </cfRule>
  </conditionalFormatting>
  <conditionalFormatting sqref="F31:F38">
    <cfRule type="expression" dxfId="1605" priority="66">
      <formula>ISERROR(F31)</formula>
    </cfRule>
  </conditionalFormatting>
  <conditionalFormatting sqref="D29:F29">
    <cfRule type="cellIs" dxfId="1604" priority="65" stopIfTrue="1" operator="equal">
      <formula>"""#N/A"""</formula>
    </cfRule>
  </conditionalFormatting>
  <conditionalFormatting sqref="D29:F29">
    <cfRule type="cellIs" dxfId="1603" priority="64" stopIfTrue="1" operator="equal">
      <formula>"""#N/A"""</formula>
    </cfRule>
  </conditionalFormatting>
  <conditionalFormatting sqref="F31:F38">
    <cfRule type="expression" dxfId="1602" priority="63">
      <formula>ISERROR(F31)</formula>
    </cfRule>
  </conditionalFormatting>
  <conditionalFormatting sqref="D29:F29">
    <cfRule type="cellIs" dxfId="1601" priority="62" stopIfTrue="1" operator="equal">
      <formula>"""#N/A"""</formula>
    </cfRule>
  </conditionalFormatting>
  <conditionalFormatting sqref="B30:E31 B34:G38 B32:B33 A30:A38 H30:H38 C33:G33 C32:E32 F31:G32">
    <cfRule type="cellIs" dxfId="1600" priority="61" stopIfTrue="1" operator="equal">
      <formula>"""#N/A"""</formula>
    </cfRule>
  </conditionalFormatting>
  <conditionalFormatting sqref="F29 D31:G38 F27:H27">
    <cfRule type="expression" dxfId="1599" priority="60">
      <formula>ISERROR(D27)</formula>
    </cfRule>
  </conditionalFormatting>
  <conditionalFormatting sqref="D29:F29">
    <cfRule type="cellIs" dxfId="1598" priority="59" stopIfTrue="1" operator="equal">
      <formula>"""#N/A"""</formula>
    </cfRule>
  </conditionalFormatting>
  <conditionalFormatting sqref="F31:F38">
    <cfRule type="expression" dxfId="1597" priority="58">
      <formula>ISERROR(F31)</formula>
    </cfRule>
  </conditionalFormatting>
  <conditionalFormatting sqref="D29:F29">
    <cfRule type="cellIs" dxfId="1596" priority="57" stopIfTrue="1" operator="equal">
      <formula>"""#N/A"""</formula>
    </cfRule>
  </conditionalFormatting>
  <conditionalFormatting sqref="D29:F29">
    <cfRule type="cellIs" dxfId="1595" priority="56" stopIfTrue="1" operator="equal">
      <formula>"""#N/A"""</formula>
    </cfRule>
  </conditionalFormatting>
  <conditionalFormatting sqref="F31:F38">
    <cfRule type="expression" dxfId="1594" priority="55">
      <formula>ISERROR(F31)</formula>
    </cfRule>
  </conditionalFormatting>
  <conditionalFormatting sqref="D29:F29">
    <cfRule type="cellIs" dxfId="1593" priority="54" stopIfTrue="1" operator="equal">
      <formula>"""#N/A"""</formula>
    </cfRule>
  </conditionalFormatting>
  <conditionalFormatting sqref="B30:E31 B34:G38 B32:B33 A30:A38 H30:H38 C33:G33 C32:E32 F31:G32">
    <cfRule type="cellIs" dxfId="1592" priority="53" stopIfTrue="1" operator="equal">
      <formula>"""#N/A"""</formula>
    </cfRule>
  </conditionalFormatting>
  <conditionalFormatting sqref="F29 D31:G38 F27:H27">
    <cfRule type="expression" dxfId="1591" priority="52">
      <formula>ISERROR(D27)</formula>
    </cfRule>
  </conditionalFormatting>
  <conditionalFormatting sqref="D29:F29">
    <cfRule type="cellIs" dxfId="1590" priority="51" stopIfTrue="1" operator="equal">
      <formula>"""#N/A"""</formula>
    </cfRule>
  </conditionalFormatting>
  <conditionalFormatting sqref="F31:F38">
    <cfRule type="expression" dxfId="1589" priority="50">
      <formula>ISERROR(F31)</formula>
    </cfRule>
  </conditionalFormatting>
  <conditionalFormatting sqref="D29:F29">
    <cfRule type="cellIs" dxfId="1588" priority="49" stopIfTrue="1" operator="equal">
      <formula>"""#N/A"""</formula>
    </cfRule>
  </conditionalFormatting>
  <conditionalFormatting sqref="D29:F29">
    <cfRule type="cellIs" dxfId="1587" priority="48" stopIfTrue="1" operator="equal">
      <formula>"""#N/A"""</formula>
    </cfRule>
  </conditionalFormatting>
  <conditionalFormatting sqref="F31:F38">
    <cfRule type="expression" dxfId="1586" priority="47">
      <formula>ISERROR(F31)</formula>
    </cfRule>
  </conditionalFormatting>
  <conditionalFormatting sqref="D29:F29">
    <cfRule type="cellIs" dxfId="1585" priority="46" stopIfTrue="1" operator="equal">
      <formula>"""#N/A"""</formula>
    </cfRule>
  </conditionalFormatting>
  <conditionalFormatting sqref="B30:E31 B34:G38 B32:B33 A30:A38 H30:H38 C33:G33 C32:E32 F31:G32">
    <cfRule type="cellIs" dxfId="1584" priority="45" stopIfTrue="1" operator="equal">
      <formula>"""#N/A"""</formula>
    </cfRule>
  </conditionalFormatting>
  <conditionalFormatting sqref="F29 D31:G38 F27:H27">
    <cfRule type="expression" dxfId="1583" priority="44">
      <formula>ISERROR(D27)</formula>
    </cfRule>
  </conditionalFormatting>
  <conditionalFormatting sqref="D29:F29">
    <cfRule type="cellIs" dxfId="1582" priority="43" stopIfTrue="1" operator="equal">
      <formula>"""#N/A"""</formula>
    </cfRule>
  </conditionalFormatting>
  <conditionalFormatting sqref="F31:F38">
    <cfRule type="expression" dxfId="1581" priority="42">
      <formula>ISERROR(F31)</formula>
    </cfRule>
  </conditionalFormatting>
  <conditionalFormatting sqref="D29:F29">
    <cfRule type="cellIs" dxfId="1580" priority="41" stopIfTrue="1" operator="equal">
      <formula>"""#N/A"""</formula>
    </cfRule>
  </conditionalFormatting>
  <conditionalFormatting sqref="D29:F29">
    <cfRule type="cellIs" dxfId="1579" priority="40" stopIfTrue="1" operator="equal">
      <formula>"""#N/A"""</formula>
    </cfRule>
  </conditionalFormatting>
  <conditionalFormatting sqref="F31:F38">
    <cfRule type="expression" dxfId="1578" priority="39">
      <formula>ISERROR(F31)</formula>
    </cfRule>
  </conditionalFormatting>
  <conditionalFormatting sqref="D29:F29">
    <cfRule type="cellIs" dxfId="1577" priority="38" stopIfTrue="1" operator="equal">
      <formula>"""#N/A"""</formula>
    </cfRule>
  </conditionalFormatting>
  <conditionalFormatting sqref="C43:E43 H43 A43:B51 C44:H51">
    <cfRule type="cellIs" dxfId="1576" priority="37" stopIfTrue="1" operator="equal">
      <formula>"""#N/A"""</formula>
    </cfRule>
  </conditionalFormatting>
  <conditionalFormatting sqref="A42:F42 A40:H40 A43:H51 A41:D41">
    <cfRule type="expression" dxfId="1575" priority="36">
      <formula>ISERROR(A40)</formula>
    </cfRule>
  </conditionalFormatting>
  <conditionalFormatting sqref="B47:G51 A43:A51 H43:H51 B43:E46 F44:G46">
    <cfRule type="cellIs" dxfId="1574" priority="35" stopIfTrue="1" operator="equal">
      <formula>"""#N/A"""</formula>
    </cfRule>
  </conditionalFormatting>
  <conditionalFormatting sqref="A40:H40 A42:F42 A43:H51 A41:D41">
    <cfRule type="expression" dxfId="1573" priority="34">
      <formula>ISERROR(A40)</formula>
    </cfRule>
  </conditionalFormatting>
  <conditionalFormatting sqref="D42:F42">
    <cfRule type="cellIs" dxfId="1572" priority="33" stopIfTrue="1" operator="equal">
      <formula>"""#N/A"""</formula>
    </cfRule>
  </conditionalFormatting>
  <conditionalFormatting sqref="B47:G51 A43:A51 H43:H51 B43:E46 F44:G46">
    <cfRule type="cellIs" dxfId="1571" priority="32" stopIfTrue="1" operator="equal">
      <formula>"""#N/A"""</formula>
    </cfRule>
  </conditionalFormatting>
  <conditionalFormatting sqref="F42 D44:G51 F40:H40">
    <cfRule type="expression" dxfId="1570" priority="31">
      <formula>ISERROR(D40)</formula>
    </cfRule>
  </conditionalFormatting>
  <conditionalFormatting sqref="D42:F42">
    <cfRule type="cellIs" dxfId="1569" priority="30" stopIfTrue="1" operator="equal">
      <formula>"""#N/A"""</formula>
    </cfRule>
  </conditionalFormatting>
  <conditionalFormatting sqref="F44:F51">
    <cfRule type="expression" dxfId="1568" priority="29">
      <formula>ISERROR(F44)</formula>
    </cfRule>
  </conditionalFormatting>
  <conditionalFormatting sqref="D42:F42">
    <cfRule type="cellIs" dxfId="1567" priority="28" stopIfTrue="1" operator="equal">
      <formula>"""#N/A"""</formula>
    </cfRule>
  </conditionalFormatting>
  <conditionalFormatting sqref="D42:F42">
    <cfRule type="cellIs" dxfId="1566" priority="27" stopIfTrue="1" operator="equal">
      <formula>"""#N/A"""</formula>
    </cfRule>
  </conditionalFormatting>
  <conditionalFormatting sqref="F44:F51">
    <cfRule type="expression" dxfId="1565" priority="26">
      <formula>ISERROR(F44)</formula>
    </cfRule>
  </conditionalFormatting>
  <conditionalFormatting sqref="D42:F42">
    <cfRule type="cellIs" dxfId="1564" priority="25" stopIfTrue="1" operator="equal">
      <formula>"""#N/A"""</formula>
    </cfRule>
  </conditionalFormatting>
  <conditionalFormatting sqref="B43:E44 B47:G51 B45:B46 A43:A51 H43:H51 C46:G46 C45:E45 F44:G45">
    <cfRule type="cellIs" dxfId="1563" priority="24" stopIfTrue="1" operator="equal">
      <formula>"""#N/A"""</formula>
    </cfRule>
  </conditionalFormatting>
  <conditionalFormatting sqref="F42 D44:G51 F40:H40">
    <cfRule type="expression" dxfId="1562" priority="23">
      <formula>ISERROR(D40)</formula>
    </cfRule>
  </conditionalFormatting>
  <conditionalFormatting sqref="D42:F42">
    <cfRule type="cellIs" dxfId="1561" priority="22" stopIfTrue="1" operator="equal">
      <formula>"""#N/A"""</formula>
    </cfRule>
  </conditionalFormatting>
  <conditionalFormatting sqref="F44:F51">
    <cfRule type="expression" dxfId="1560" priority="21">
      <formula>ISERROR(F44)</formula>
    </cfRule>
  </conditionalFormatting>
  <conditionalFormatting sqref="D42:F42">
    <cfRule type="cellIs" dxfId="1559" priority="20" stopIfTrue="1" operator="equal">
      <formula>"""#N/A"""</formula>
    </cfRule>
  </conditionalFormatting>
  <conditionalFormatting sqref="D42:F42">
    <cfRule type="cellIs" dxfId="1558" priority="19" stopIfTrue="1" operator="equal">
      <formula>"""#N/A"""</formula>
    </cfRule>
  </conditionalFormatting>
  <conditionalFormatting sqref="F44:F51">
    <cfRule type="expression" dxfId="1557" priority="18">
      <formula>ISERROR(F44)</formula>
    </cfRule>
  </conditionalFormatting>
  <conditionalFormatting sqref="D42:F42">
    <cfRule type="cellIs" dxfId="1556" priority="17" stopIfTrue="1" operator="equal">
      <formula>"""#N/A"""</formula>
    </cfRule>
  </conditionalFormatting>
  <conditionalFormatting sqref="B43:E44 B47:G51 B45:B46 A43:A51 H43:H51 C46:G46 C45:E45 F44:G45">
    <cfRule type="cellIs" dxfId="1555" priority="16" stopIfTrue="1" operator="equal">
      <formula>"""#N/A"""</formula>
    </cfRule>
  </conditionalFormatting>
  <conditionalFormatting sqref="F42 D44:G51 F40:H40">
    <cfRule type="expression" dxfId="1554" priority="15">
      <formula>ISERROR(D40)</formula>
    </cfRule>
  </conditionalFormatting>
  <conditionalFormatting sqref="D42:F42">
    <cfRule type="cellIs" dxfId="1553" priority="14" stopIfTrue="1" operator="equal">
      <formula>"""#N/A"""</formula>
    </cfRule>
  </conditionalFormatting>
  <conditionalFormatting sqref="F44:F51">
    <cfRule type="expression" dxfId="1552" priority="13">
      <formula>ISERROR(F44)</formula>
    </cfRule>
  </conditionalFormatting>
  <conditionalFormatting sqref="D42:F42">
    <cfRule type="cellIs" dxfId="1551" priority="12" stopIfTrue="1" operator="equal">
      <formula>"""#N/A"""</formula>
    </cfRule>
  </conditionalFormatting>
  <conditionalFormatting sqref="D42:F42">
    <cfRule type="cellIs" dxfId="1550" priority="11" stopIfTrue="1" operator="equal">
      <formula>"""#N/A"""</formula>
    </cfRule>
  </conditionalFormatting>
  <conditionalFormatting sqref="F44:F51">
    <cfRule type="expression" dxfId="1549" priority="10">
      <formula>ISERROR(F44)</formula>
    </cfRule>
  </conditionalFormatting>
  <conditionalFormatting sqref="D42:F42">
    <cfRule type="cellIs" dxfId="1548" priority="9" stopIfTrue="1" operator="equal">
      <formula>"""#N/A"""</formula>
    </cfRule>
  </conditionalFormatting>
  <conditionalFormatting sqref="B43:E44 B47:G51 B45:B46 A43:A51 H43:H51 C46:G46 C45:E45 F44:G45">
    <cfRule type="cellIs" dxfId="1547" priority="8" stopIfTrue="1" operator="equal">
      <formula>"""#N/A"""</formula>
    </cfRule>
  </conditionalFormatting>
  <conditionalFormatting sqref="F42 D44:G51 F40:H40">
    <cfRule type="expression" dxfId="1546" priority="7">
      <formula>ISERROR(D40)</formula>
    </cfRule>
  </conditionalFormatting>
  <conditionalFormatting sqref="D42:F42">
    <cfRule type="cellIs" dxfId="1545" priority="6" stopIfTrue="1" operator="equal">
      <formula>"""#N/A"""</formula>
    </cfRule>
  </conditionalFormatting>
  <conditionalFormatting sqref="F44:F51">
    <cfRule type="expression" dxfId="1544" priority="5">
      <formula>ISERROR(F44)</formula>
    </cfRule>
  </conditionalFormatting>
  <conditionalFormatting sqref="D42:F42">
    <cfRule type="cellIs" dxfId="1543" priority="4" stopIfTrue="1" operator="equal">
      <formula>"""#N/A"""</formula>
    </cfRule>
  </conditionalFormatting>
  <conditionalFormatting sqref="D42:F42">
    <cfRule type="cellIs" dxfId="1542" priority="3" stopIfTrue="1" operator="equal">
      <formula>"""#N/A"""</formula>
    </cfRule>
  </conditionalFormatting>
  <conditionalFormatting sqref="F44:F51">
    <cfRule type="expression" dxfId="1541" priority="2">
      <formula>ISERROR(F44)</formula>
    </cfRule>
  </conditionalFormatting>
  <conditionalFormatting sqref="D42:F42">
    <cfRule type="cellIs" dxfId="1540" priority="1" stopIfTrue="1" operator="equal">
      <formula>"""#N/A"""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53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538" priority="129">
      <formula>ISERROR(A1)</formula>
    </cfRule>
  </conditionalFormatting>
  <conditionalFormatting sqref="B4:E5 B6:B7 A4:A12 H4:H12 B8:G12 C7:G7 C6:E6 F5:G6">
    <cfRule type="cellIs" dxfId="1537" priority="128" stopIfTrue="1" operator="equal">
      <formula>"""#N/A"""</formula>
    </cfRule>
  </conditionalFormatting>
  <conditionalFormatting sqref="F1:H2 A1:E12 F4:H12">
    <cfRule type="expression" dxfId="1536" priority="127">
      <formula>ISERROR(A1)</formula>
    </cfRule>
  </conditionalFormatting>
  <conditionalFormatting sqref="D3:E3">
    <cfRule type="cellIs" dxfId="1535" priority="126" stopIfTrue="1" operator="equal">
      <formula>"""#N/A"""</formula>
    </cfRule>
  </conditionalFormatting>
  <conditionalFormatting sqref="B21:G25 A17:A25 H17:H25 B17:E20 F18:G20">
    <cfRule type="cellIs" dxfId="1534" priority="125" stopIfTrue="1" operator="equal">
      <formula>"""#N/A"""</formula>
    </cfRule>
  </conditionalFormatting>
  <conditionalFormatting sqref="A16:F16 A17:H25 A14:H14 A15:D15">
    <cfRule type="expression" dxfId="1533" priority="124">
      <formula>ISERROR(A14)</formula>
    </cfRule>
  </conditionalFormatting>
  <conditionalFormatting sqref="D16:F16">
    <cfRule type="cellIs" dxfId="153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531" priority="122" stopIfTrue="1" operator="equal">
      <formula>"""#N/A"""</formula>
    </cfRule>
  </conditionalFormatting>
  <conditionalFormatting sqref="F1:H2 F16 D18:G25 F4:H14 C9:E12">
    <cfRule type="expression" dxfId="1530" priority="121">
      <formula>ISERROR(C1)</formula>
    </cfRule>
  </conditionalFormatting>
  <conditionalFormatting sqref="D16:F16">
    <cfRule type="cellIs" dxfId="1529" priority="120" stopIfTrue="1" operator="equal">
      <formula>"""#N/A"""</formula>
    </cfRule>
  </conditionalFormatting>
  <conditionalFormatting sqref="D3:E3">
    <cfRule type="cellIs" dxfId="1528" priority="119" stopIfTrue="1" operator="equal">
      <formula>"""#N/A"""</formula>
    </cfRule>
  </conditionalFormatting>
  <conditionalFormatting sqref="F18:F25">
    <cfRule type="expression" dxfId="1527" priority="118">
      <formula>ISERROR(F18)</formula>
    </cfRule>
  </conditionalFormatting>
  <conditionalFormatting sqref="D3:E3">
    <cfRule type="cellIs" dxfId="1526" priority="117" stopIfTrue="1" operator="equal">
      <formula>"""#N/A"""</formula>
    </cfRule>
  </conditionalFormatting>
  <conditionalFormatting sqref="F5:G12">
    <cfRule type="expression" dxfId="1525" priority="116">
      <formula>ISERROR(F5)</formula>
    </cfRule>
  </conditionalFormatting>
  <conditionalFormatting sqref="D3:E3">
    <cfRule type="cellIs" dxfId="1524" priority="115" stopIfTrue="1" operator="equal">
      <formula>"""#N/A"""</formula>
    </cfRule>
  </conditionalFormatting>
  <conditionalFormatting sqref="D16:F16">
    <cfRule type="cellIs" dxfId="1523" priority="114" stopIfTrue="1" operator="equal">
      <formula>"""#N/A"""</formula>
    </cfRule>
  </conditionalFormatting>
  <conditionalFormatting sqref="D16:F16">
    <cfRule type="cellIs" dxfId="1522" priority="113" stopIfTrue="1" operator="equal">
      <formula>"""#N/A"""</formula>
    </cfRule>
  </conditionalFormatting>
  <conditionalFormatting sqref="F18:F25">
    <cfRule type="expression" dxfId="1521" priority="112">
      <formula>ISERROR(F18)</formula>
    </cfRule>
  </conditionalFormatting>
  <conditionalFormatting sqref="D16:F16">
    <cfRule type="cellIs" dxfId="152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519" priority="110" stopIfTrue="1" operator="equal">
      <formula>"""#N/A"""</formula>
    </cfRule>
  </conditionalFormatting>
  <conditionalFormatting sqref="F1:H2 F16 D18:G25 F4:H14 C9:E12 F39:H39">
    <cfRule type="expression" dxfId="1518" priority="109">
      <formula>ISERROR(C1)</formula>
    </cfRule>
  </conditionalFormatting>
  <conditionalFormatting sqref="D16:F16">
    <cfRule type="cellIs" dxfId="1517" priority="108" stopIfTrue="1" operator="equal">
      <formula>"""#N/A"""</formula>
    </cfRule>
  </conditionalFormatting>
  <conditionalFormatting sqref="D3:E3">
    <cfRule type="cellIs" dxfId="1516" priority="107" stopIfTrue="1" operator="equal">
      <formula>"""#N/A"""</formula>
    </cfRule>
  </conditionalFormatting>
  <conditionalFormatting sqref="F18:F25">
    <cfRule type="expression" dxfId="1515" priority="106">
      <formula>ISERROR(F18)</formula>
    </cfRule>
  </conditionalFormatting>
  <conditionalFormatting sqref="D3:E3">
    <cfRule type="cellIs" dxfId="1514" priority="105" stopIfTrue="1" operator="equal">
      <formula>"""#N/A"""</formula>
    </cfRule>
  </conditionalFormatting>
  <conditionalFormatting sqref="F5:G12">
    <cfRule type="expression" dxfId="1513" priority="104">
      <formula>ISERROR(F5)</formula>
    </cfRule>
  </conditionalFormatting>
  <conditionalFormatting sqref="D3:E3">
    <cfRule type="cellIs" dxfId="1512" priority="103" stopIfTrue="1" operator="equal">
      <formula>"""#N/A"""</formula>
    </cfRule>
  </conditionalFormatting>
  <conditionalFormatting sqref="D16:F16">
    <cfRule type="cellIs" dxfId="1511" priority="102" stopIfTrue="1" operator="equal">
      <formula>"""#N/A"""</formula>
    </cfRule>
  </conditionalFormatting>
  <conditionalFormatting sqref="D16:F16">
    <cfRule type="cellIs" dxfId="1510" priority="101" stopIfTrue="1" operator="equal">
      <formula>"""#N/A"""</formula>
    </cfRule>
  </conditionalFormatting>
  <conditionalFormatting sqref="F18:F25">
    <cfRule type="expression" dxfId="1509" priority="100">
      <formula>ISERROR(F18)</formula>
    </cfRule>
  </conditionalFormatting>
  <conditionalFormatting sqref="D16:F16">
    <cfRule type="cellIs" dxfId="150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507" priority="98" stopIfTrue="1" operator="equal">
      <formula>"""#N/A"""</formula>
    </cfRule>
  </conditionalFormatting>
  <conditionalFormatting sqref="F1:H2 F16 D18:G25 F4:H14 C9:E12 F39:H39">
    <cfRule type="expression" dxfId="1506" priority="97">
      <formula>ISERROR(C1)</formula>
    </cfRule>
  </conditionalFormatting>
  <conditionalFormatting sqref="D16:F16">
    <cfRule type="cellIs" dxfId="1505" priority="96" stopIfTrue="1" operator="equal">
      <formula>"""#N/A"""</formula>
    </cfRule>
  </conditionalFormatting>
  <conditionalFormatting sqref="D3:E3">
    <cfRule type="cellIs" dxfId="1504" priority="95" stopIfTrue="1" operator="equal">
      <formula>"""#N/A"""</formula>
    </cfRule>
  </conditionalFormatting>
  <conditionalFormatting sqref="F18:F25">
    <cfRule type="expression" dxfId="1503" priority="94">
      <formula>ISERROR(F18)</formula>
    </cfRule>
  </conditionalFormatting>
  <conditionalFormatting sqref="D3:E3">
    <cfRule type="cellIs" dxfId="1502" priority="93" stopIfTrue="1" operator="equal">
      <formula>"""#N/A"""</formula>
    </cfRule>
  </conditionalFormatting>
  <conditionalFormatting sqref="F5:G12">
    <cfRule type="expression" dxfId="1501" priority="92">
      <formula>ISERROR(F5)</formula>
    </cfRule>
  </conditionalFormatting>
  <conditionalFormatting sqref="D3:E3">
    <cfRule type="cellIs" dxfId="1500" priority="91" stopIfTrue="1" operator="equal">
      <formula>"""#N/A"""</formula>
    </cfRule>
  </conditionalFormatting>
  <conditionalFormatting sqref="D16:F16">
    <cfRule type="cellIs" dxfId="1499" priority="90" stopIfTrue="1" operator="equal">
      <formula>"""#N/A"""</formula>
    </cfRule>
  </conditionalFormatting>
  <conditionalFormatting sqref="D16:F16">
    <cfRule type="cellIs" dxfId="1498" priority="89" stopIfTrue="1" operator="equal">
      <formula>"""#N/A"""</formula>
    </cfRule>
  </conditionalFormatting>
  <conditionalFormatting sqref="F18:F25">
    <cfRule type="expression" dxfId="1497" priority="88">
      <formula>ISERROR(F18)</formula>
    </cfRule>
  </conditionalFormatting>
  <conditionalFormatting sqref="D16:F16">
    <cfRule type="cellIs" dxfId="149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495" priority="86" stopIfTrue="1" operator="equal">
      <formula>"""#N/A"""</formula>
    </cfRule>
  </conditionalFormatting>
  <conditionalFormatting sqref="F1:H2 F16 D18:G25 F4:H14 C9:E12 F39:H39">
    <cfRule type="expression" dxfId="1494" priority="85">
      <formula>ISERROR(C1)</formula>
    </cfRule>
  </conditionalFormatting>
  <conditionalFormatting sqref="D16:F16">
    <cfRule type="cellIs" dxfId="1493" priority="84" stopIfTrue="1" operator="equal">
      <formula>"""#N/A"""</formula>
    </cfRule>
  </conditionalFormatting>
  <conditionalFormatting sqref="D3:E3">
    <cfRule type="cellIs" dxfId="1492" priority="83" stopIfTrue="1" operator="equal">
      <formula>"""#N/A"""</formula>
    </cfRule>
  </conditionalFormatting>
  <conditionalFormatting sqref="F18:F25">
    <cfRule type="expression" dxfId="1491" priority="82">
      <formula>ISERROR(F18)</formula>
    </cfRule>
  </conditionalFormatting>
  <conditionalFormatting sqref="D3:E3">
    <cfRule type="cellIs" dxfId="1490" priority="81" stopIfTrue="1" operator="equal">
      <formula>"""#N/A"""</formula>
    </cfRule>
  </conditionalFormatting>
  <conditionalFormatting sqref="F5:G12">
    <cfRule type="expression" dxfId="1489" priority="80">
      <formula>ISERROR(F5)</formula>
    </cfRule>
  </conditionalFormatting>
  <conditionalFormatting sqref="D3:E3">
    <cfRule type="cellIs" dxfId="1488" priority="79" stopIfTrue="1" operator="equal">
      <formula>"""#N/A"""</formula>
    </cfRule>
  </conditionalFormatting>
  <conditionalFormatting sqref="D16:F16">
    <cfRule type="cellIs" dxfId="1487" priority="78" stopIfTrue="1" operator="equal">
      <formula>"""#N/A"""</formula>
    </cfRule>
  </conditionalFormatting>
  <conditionalFormatting sqref="D16:F16">
    <cfRule type="cellIs" dxfId="1486" priority="77" stopIfTrue="1" operator="equal">
      <formula>"""#N/A"""</formula>
    </cfRule>
  </conditionalFormatting>
  <conditionalFormatting sqref="F18:F25">
    <cfRule type="expression" dxfId="1485" priority="76">
      <formula>ISERROR(F18)</formula>
    </cfRule>
  </conditionalFormatting>
  <conditionalFormatting sqref="D16:F16">
    <cfRule type="cellIs" dxfId="1484" priority="75" stopIfTrue="1" operator="equal">
      <formula>"""#N/A"""</formula>
    </cfRule>
  </conditionalFormatting>
  <conditionalFormatting sqref="C30:E30 H30 A30:B38 C31:H38">
    <cfRule type="cellIs" dxfId="1483" priority="74" stopIfTrue="1" operator="equal">
      <formula>"""#N/A"""</formula>
    </cfRule>
  </conditionalFormatting>
  <conditionalFormatting sqref="A29:F29 A30:H38 A27:H27 A28:D28">
    <cfRule type="expression" dxfId="1482" priority="73">
      <formula>ISERROR(A27)</formula>
    </cfRule>
  </conditionalFormatting>
  <conditionalFormatting sqref="B34:G38 A30:A38 H30:H38 B30:E33 F31:G33">
    <cfRule type="cellIs" dxfId="1481" priority="72" stopIfTrue="1" operator="equal">
      <formula>"""#N/A"""</formula>
    </cfRule>
  </conditionalFormatting>
  <conditionalFormatting sqref="A29:F29 A30:H38 A27:H27 A28:D28">
    <cfRule type="expression" dxfId="1480" priority="71">
      <formula>ISERROR(A27)</formula>
    </cfRule>
  </conditionalFormatting>
  <conditionalFormatting sqref="D29:F29">
    <cfRule type="cellIs" dxfId="1479" priority="70" stopIfTrue="1" operator="equal">
      <formula>"""#N/A"""</formula>
    </cfRule>
  </conditionalFormatting>
  <conditionalFormatting sqref="B34:G38 A30:A38 H30:H38 B30:E33 F31:G33">
    <cfRule type="cellIs" dxfId="1478" priority="69" stopIfTrue="1" operator="equal">
      <formula>"""#N/A"""</formula>
    </cfRule>
  </conditionalFormatting>
  <conditionalFormatting sqref="F29 D31:G38 F27:H27">
    <cfRule type="expression" dxfId="1477" priority="68">
      <formula>ISERROR(D27)</formula>
    </cfRule>
  </conditionalFormatting>
  <conditionalFormatting sqref="D29:F29">
    <cfRule type="cellIs" dxfId="1476" priority="67" stopIfTrue="1" operator="equal">
      <formula>"""#N/A"""</formula>
    </cfRule>
  </conditionalFormatting>
  <conditionalFormatting sqref="F31:F38">
    <cfRule type="expression" dxfId="1475" priority="66">
      <formula>ISERROR(F31)</formula>
    </cfRule>
  </conditionalFormatting>
  <conditionalFormatting sqref="D29:F29">
    <cfRule type="cellIs" dxfId="1474" priority="65" stopIfTrue="1" operator="equal">
      <formula>"""#N/A"""</formula>
    </cfRule>
  </conditionalFormatting>
  <conditionalFormatting sqref="D29:F29">
    <cfRule type="cellIs" dxfId="1473" priority="64" stopIfTrue="1" operator="equal">
      <formula>"""#N/A"""</formula>
    </cfRule>
  </conditionalFormatting>
  <conditionalFormatting sqref="F31:F38">
    <cfRule type="expression" dxfId="1472" priority="63">
      <formula>ISERROR(F31)</formula>
    </cfRule>
  </conditionalFormatting>
  <conditionalFormatting sqref="D29:F29">
    <cfRule type="cellIs" dxfId="1471" priority="62" stopIfTrue="1" operator="equal">
      <formula>"""#N/A"""</formula>
    </cfRule>
  </conditionalFormatting>
  <conditionalFormatting sqref="B30:E31 B34:G38 B32:B33 A30:A38 H30:H38 C33:G33 C32:E32 F31:G32">
    <cfRule type="cellIs" dxfId="1470" priority="61" stopIfTrue="1" operator="equal">
      <formula>"""#N/A"""</formula>
    </cfRule>
  </conditionalFormatting>
  <conditionalFormatting sqref="F29 D31:G38 F27:H27">
    <cfRule type="expression" dxfId="1469" priority="60">
      <formula>ISERROR(D27)</formula>
    </cfRule>
  </conditionalFormatting>
  <conditionalFormatting sqref="D29:F29">
    <cfRule type="cellIs" dxfId="1468" priority="59" stopIfTrue="1" operator="equal">
      <formula>"""#N/A"""</formula>
    </cfRule>
  </conditionalFormatting>
  <conditionalFormatting sqref="F31:F38">
    <cfRule type="expression" dxfId="1467" priority="58">
      <formula>ISERROR(F31)</formula>
    </cfRule>
  </conditionalFormatting>
  <conditionalFormatting sqref="D29:F29">
    <cfRule type="cellIs" dxfId="1466" priority="57" stopIfTrue="1" operator="equal">
      <formula>"""#N/A"""</formula>
    </cfRule>
  </conditionalFormatting>
  <conditionalFormatting sqref="D29:F29">
    <cfRule type="cellIs" dxfId="1465" priority="56" stopIfTrue="1" operator="equal">
      <formula>"""#N/A"""</formula>
    </cfRule>
  </conditionalFormatting>
  <conditionalFormatting sqref="F31:F38">
    <cfRule type="expression" dxfId="1464" priority="55">
      <formula>ISERROR(F31)</formula>
    </cfRule>
  </conditionalFormatting>
  <conditionalFormatting sqref="D29:F29">
    <cfRule type="cellIs" dxfId="1463" priority="54" stopIfTrue="1" operator="equal">
      <formula>"""#N/A"""</formula>
    </cfRule>
  </conditionalFormatting>
  <conditionalFormatting sqref="B30:E31 B34:G38 B32:B33 A30:A38 H30:H38 C33:G33 C32:E32 F31:G32">
    <cfRule type="cellIs" dxfId="1462" priority="53" stopIfTrue="1" operator="equal">
      <formula>"""#N/A"""</formula>
    </cfRule>
  </conditionalFormatting>
  <conditionalFormatting sqref="F29 D31:G38 F27:H27">
    <cfRule type="expression" dxfId="1461" priority="52">
      <formula>ISERROR(D27)</formula>
    </cfRule>
  </conditionalFormatting>
  <conditionalFormatting sqref="D29:F29">
    <cfRule type="cellIs" dxfId="1460" priority="51" stopIfTrue="1" operator="equal">
      <formula>"""#N/A"""</formula>
    </cfRule>
  </conditionalFormatting>
  <conditionalFormatting sqref="F31:F38">
    <cfRule type="expression" dxfId="1459" priority="50">
      <formula>ISERROR(F31)</formula>
    </cfRule>
  </conditionalFormatting>
  <conditionalFormatting sqref="D29:F29">
    <cfRule type="cellIs" dxfId="1458" priority="49" stopIfTrue="1" operator="equal">
      <formula>"""#N/A"""</formula>
    </cfRule>
  </conditionalFormatting>
  <conditionalFormatting sqref="D29:F29">
    <cfRule type="cellIs" dxfId="1457" priority="48" stopIfTrue="1" operator="equal">
      <formula>"""#N/A"""</formula>
    </cfRule>
  </conditionalFormatting>
  <conditionalFormatting sqref="F31:F38">
    <cfRule type="expression" dxfId="1456" priority="47">
      <formula>ISERROR(F31)</formula>
    </cfRule>
  </conditionalFormatting>
  <conditionalFormatting sqref="D29:F29">
    <cfRule type="cellIs" dxfId="1455" priority="46" stopIfTrue="1" operator="equal">
      <formula>"""#N/A"""</formula>
    </cfRule>
  </conditionalFormatting>
  <conditionalFormatting sqref="B30:E31 B34:G38 B32:B33 A30:A38 H30:H38 C33:G33 C32:E32 F31:G32">
    <cfRule type="cellIs" dxfId="1454" priority="45" stopIfTrue="1" operator="equal">
      <formula>"""#N/A"""</formula>
    </cfRule>
  </conditionalFormatting>
  <conditionalFormatting sqref="F29 D31:G38 F27:H27">
    <cfRule type="expression" dxfId="1453" priority="44">
      <formula>ISERROR(D27)</formula>
    </cfRule>
  </conditionalFormatting>
  <conditionalFormatting sqref="D29:F29">
    <cfRule type="cellIs" dxfId="1452" priority="43" stopIfTrue="1" operator="equal">
      <formula>"""#N/A"""</formula>
    </cfRule>
  </conditionalFormatting>
  <conditionalFormatting sqref="F31:F38">
    <cfRule type="expression" dxfId="1451" priority="42">
      <formula>ISERROR(F31)</formula>
    </cfRule>
  </conditionalFormatting>
  <conditionalFormatting sqref="D29:F29">
    <cfRule type="cellIs" dxfId="1450" priority="41" stopIfTrue="1" operator="equal">
      <formula>"""#N/A"""</formula>
    </cfRule>
  </conditionalFormatting>
  <conditionalFormatting sqref="D29:F29">
    <cfRule type="cellIs" dxfId="1449" priority="40" stopIfTrue="1" operator="equal">
      <formula>"""#N/A"""</formula>
    </cfRule>
  </conditionalFormatting>
  <conditionalFormatting sqref="F31:F38">
    <cfRule type="expression" dxfId="1448" priority="39">
      <formula>ISERROR(F31)</formula>
    </cfRule>
  </conditionalFormatting>
  <conditionalFormatting sqref="D29:F29">
    <cfRule type="cellIs" dxfId="1447" priority="38" stopIfTrue="1" operator="equal">
      <formula>"""#N/A"""</formula>
    </cfRule>
  </conditionalFormatting>
  <conditionalFormatting sqref="C43:E43 H43 A43:B51 C44:H51">
    <cfRule type="cellIs" dxfId="1446" priority="37" stopIfTrue="1" operator="equal">
      <formula>"""#N/A"""</formula>
    </cfRule>
  </conditionalFormatting>
  <conditionalFormatting sqref="A42:F42 A40:H40 A43:H51 A41:D41">
    <cfRule type="expression" dxfId="1445" priority="36">
      <formula>ISERROR(A40)</formula>
    </cfRule>
  </conditionalFormatting>
  <conditionalFormatting sqref="B47:G51 A43:A51 H43:H51 B43:E46 F44:G46">
    <cfRule type="cellIs" dxfId="1444" priority="35" stopIfTrue="1" operator="equal">
      <formula>"""#N/A"""</formula>
    </cfRule>
  </conditionalFormatting>
  <conditionalFormatting sqref="A40:H40 A42:F42 A43:H51 A41:D41">
    <cfRule type="expression" dxfId="1443" priority="34">
      <formula>ISERROR(A40)</formula>
    </cfRule>
  </conditionalFormatting>
  <conditionalFormatting sqref="D42:F42">
    <cfRule type="cellIs" dxfId="1442" priority="33" stopIfTrue="1" operator="equal">
      <formula>"""#N/A"""</formula>
    </cfRule>
  </conditionalFormatting>
  <conditionalFormatting sqref="B47:G51 A43:A51 H43:H51 B43:E46 F44:G46">
    <cfRule type="cellIs" dxfId="1441" priority="32" stopIfTrue="1" operator="equal">
      <formula>"""#N/A"""</formula>
    </cfRule>
  </conditionalFormatting>
  <conditionalFormatting sqref="F42 D44:G51 F40:H40">
    <cfRule type="expression" dxfId="1440" priority="31">
      <formula>ISERROR(D40)</formula>
    </cfRule>
  </conditionalFormatting>
  <conditionalFormatting sqref="D42:F42">
    <cfRule type="cellIs" dxfId="1439" priority="30" stopIfTrue="1" operator="equal">
      <formula>"""#N/A"""</formula>
    </cfRule>
  </conditionalFormatting>
  <conditionalFormatting sqref="F44:F51">
    <cfRule type="expression" dxfId="1438" priority="29">
      <formula>ISERROR(F44)</formula>
    </cfRule>
  </conditionalFormatting>
  <conditionalFormatting sqref="D42:F42">
    <cfRule type="cellIs" dxfId="1437" priority="28" stopIfTrue="1" operator="equal">
      <formula>"""#N/A"""</formula>
    </cfRule>
  </conditionalFormatting>
  <conditionalFormatting sqref="D42:F42">
    <cfRule type="cellIs" dxfId="1436" priority="27" stopIfTrue="1" operator="equal">
      <formula>"""#N/A"""</formula>
    </cfRule>
  </conditionalFormatting>
  <conditionalFormatting sqref="F44:F51">
    <cfRule type="expression" dxfId="1435" priority="26">
      <formula>ISERROR(F44)</formula>
    </cfRule>
  </conditionalFormatting>
  <conditionalFormatting sqref="D42:F42">
    <cfRule type="cellIs" dxfId="1434" priority="25" stopIfTrue="1" operator="equal">
      <formula>"""#N/A"""</formula>
    </cfRule>
  </conditionalFormatting>
  <conditionalFormatting sqref="B43:E44 B47:G51 B45:B46 A43:A51 H43:H51 C46:G46 C45:E45 F44:G45">
    <cfRule type="cellIs" dxfId="1433" priority="24" stopIfTrue="1" operator="equal">
      <formula>"""#N/A"""</formula>
    </cfRule>
  </conditionalFormatting>
  <conditionalFormatting sqref="F42 D44:G51 F40:H40">
    <cfRule type="expression" dxfId="1432" priority="23">
      <formula>ISERROR(D40)</formula>
    </cfRule>
  </conditionalFormatting>
  <conditionalFormatting sqref="D42:F42">
    <cfRule type="cellIs" dxfId="1431" priority="22" stopIfTrue="1" operator="equal">
      <formula>"""#N/A"""</formula>
    </cfRule>
  </conditionalFormatting>
  <conditionalFormatting sqref="F44:F51">
    <cfRule type="expression" dxfId="1430" priority="21">
      <formula>ISERROR(F44)</formula>
    </cfRule>
  </conditionalFormatting>
  <conditionalFormatting sqref="D42:F42">
    <cfRule type="cellIs" dxfId="1429" priority="20" stopIfTrue="1" operator="equal">
      <formula>"""#N/A"""</formula>
    </cfRule>
  </conditionalFormatting>
  <conditionalFormatting sqref="D42:F42">
    <cfRule type="cellIs" dxfId="1428" priority="19" stopIfTrue="1" operator="equal">
      <formula>"""#N/A"""</formula>
    </cfRule>
  </conditionalFormatting>
  <conditionalFormatting sqref="F44:F51">
    <cfRule type="expression" dxfId="1427" priority="18">
      <formula>ISERROR(F44)</formula>
    </cfRule>
  </conditionalFormatting>
  <conditionalFormatting sqref="D42:F42">
    <cfRule type="cellIs" dxfId="1426" priority="17" stopIfTrue="1" operator="equal">
      <formula>"""#N/A"""</formula>
    </cfRule>
  </conditionalFormatting>
  <conditionalFormatting sqref="B43:E44 B47:G51 B45:B46 A43:A51 H43:H51 C46:G46 C45:E45 F44:G45">
    <cfRule type="cellIs" dxfId="1425" priority="16" stopIfTrue="1" operator="equal">
      <formula>"""#N/A"""</formula>
    </cfRule>
  </conditionalFormatting>
  <conditionalFormatting sqref="F42 D44:G51 F40:H40">
    <cfRule type="expression" dxfId="1424" priority="15">
      <formula>ISERROR(D40)</formula>
    </cfRule>
  </conditionalFormatting>
  <conditionalFormatting sqref="D42:F42">
    <cfRule type="cellIs" dxfId="1423" priority="14" stopIfTrue="1" operator="equal">
      <formula>"""#N/A"""</formula>
    </cfRule>
  </conditionalFormatting>
  <conditionalFormatting sqref="F44:F51">
    <cfRule type="expression" dxfId="1422" priority="13">
      <formula>ISERROR(F44)</formula>
    </cfRule>
  </conditionalFormatting>
  <conditionalFormatting sqref="D42:F42">
    <cfRule type="cellIs" dxfId="1421" priority="12" stopIfTrue="1" operator="equal">
      <formula>"""#N/A"""</formula>
    </cfRule>
  </conditionalFormatting>
  <conditionalFormatting sqref="D42:F42">
    <cfRule type="cellIs" dxfId="1420" priority="11" stopIfTrue="1" operator="equal">
      <formula>"""#N/A"""</formula>
    </cfRule>
  </conditionalFormatting>
  <conditionalFormatting sqref="F44:F51">
    <cfRule type="expression" dxfId="1419" priority="10">
      <formula>ISERROR(F44)</formula>
    </cfRule>
  </conditionalFormatting>
  <conditionalFormatting sqref="D42:F42">
    <cfRule type="cellIs" dxfId="1418" priority="9" stopIfTrue="1" operator="equal">
      <formula>"""#N/A"""</formula>
    </cfRule>
  </conditionalFormatting>
  <conditionalFormatting sqref="B43:E44 B47:G51 B45:B46 A43:A51 H43:H51 C46:G46 C45:E45 F44:G45">
    <cfRule type="cellIs" dxfId="1417" priority="8" stopIfTrue="1" operator="equal">
      <formula>"""#N/A"""</formula>
    </cfRule>
  </conditionalFormatting>
  <conditionalFormatting sqref="F42 D44:G51 F40:H40">
    <cfRule type="expression" dxfId="1416" priority="7">
      <formula>ISERROR(D40)</formula>
    </cfRule>
  </conditionalFormatting>
  <conditionalFormatting sqref="D42:F42">
    <cfRule type="cellIs" dxfId="1415" priority="6" stopIfTrue="1" operator="equal">
      <formula>"""#N/A"""</formula>
    </cfRule>
  </conditionalFormatting>
  <conditionalFormatting sqref="F44:F51">
    <cfRule type="expression" dxfId="1414" priority="5">
      <formula>ISERROR(F44)</formula>
    </cfRule>
  </conditionalFormatting>
  <conditionalFormatting sqref="D42:F42">
    <cfRule type="cellIs" dxfId="1413" priority="4" stopIfTrue="1" operator="equal">
      <formula>"""#N/A"""</formula>
    </cfRule>
  </conditionalFormatting>
  <conditionalFormatting sqref="D42:F42">
    <cfRule type="cellIs" dxfId="1412" priority="3" stopIfTrue="1" operator="equal">
      <formula>"""#N/A"""</formula>
    </cfRule>
  </conditionalFormatting>
  <conditionalFormatting sqref="F44:F51">
    <cfRule type="expression" dxfId="1411" priority="2">
      <formula>ISERROR(F44)</formula>
    </cfRule>
  </conditionalFormatting>
  <conditionalFormatting sqref="D42:F42">
    <cfRule type="cellIs" dxfId="1410" priority="1" stopIfTrue="1" operator="equal">
      <formula>"""#N/A"""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40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408" priority="129">
      <formula>ISERROR(A1)</formula>
    </cfRule>
  </conditionalFormatting>
  <conditionalFormatting sqref="B4:E5 B6:B7 A4:A12 H4:H12 B8:G12 C7:G7 C6:E6 F5:G6">
    <cfRule type="cellIs" dxfId="1407" priority="128" stopIfTrue="1" operator="equal">
      <formula>"""#N/A"""</formula>
    </cfRule>
  </conditionalFormatting>
  <conditionalFormatting sqref="F1:H2 A1:E12 F4:H12">
    <cfRule type="expression" dxfId="1406" priority="127">
      <formula>ISERROR(A1)</formula>
    </cfRule>
  </conditionalFormatting>
  <conditionalFormatting sqref="D3:E3">
    <cfRule type="cellIs" dxfId="1405" priority="126" stopIfTrue="1" operator="equal">
      <formula>"""#N/A"""</formula>
    </cfRule>
  </conditionalFormatting>
  <conditionalFormatting sqref="B21:G25 A17:A25 H17:H25 B17:E20 F18:G20">
    <cfRule type="cellIs" dxfId="1404" priority="125" stopIfTrue="1" operator="equal">
      <formula>"""#N/A"""</formula>
    </cfRule>
  </conditionalFormatting>
  <conditionalFormatting sqref="A16:F16 A17:H25 A14:H14 A15:D15">
    <cfRule type="expression" dxfId="1403" priority="124">
      <formula>ISERROR(A14)</formula>
    </cfRule>
  </conditionalFormatting>
  <conditionalFormatting sqref="D16:F16">
    <cfRule type="cellIs" dxfId="140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401" priority="122" stopIfTrue="1" operator="equal">
      <formula>"""#N/A"""</formula>
    </cfRule>
  </conditionalFormatting>
  <conditionalFormatting sqref="F1:H2 F16 D18:G25 F4:H14 C9:E12">
    <cfRule type="expression" dxfId="1400" priority="121">
      <formula>ISERROR(C1)</formula>
    </cfRule>
  </conditionalFormatting>
  <conditionalFormatting sqref="D16:F16">
    <cfRule type="cellIs" dxfId="1399" priority="120" stopIfTrue="1" operator="equal">
      <formula>"""#N/A"""</formula>
    </cfRule>
  </conditionalFormatting>
  <conditionalFormatting sqref="D3:E3">
    <cfRule type="cellIs" dxfId="1398" priority="119" stopIfTrue="1" operator="equal">
      <formula>"""#N/A"""</formula>
    </cfRule>
  </conditionalFormatting>
  <conditionalFormatting sqref="F18:F25">
    <cfRule type="expression" dxfId="1397" priority="118">
      <formula>ISERROR(F18)</formula>
    </cfRule>
  </conditionalFormatting>
  <conditionalFormatting sqref="D3:E3">
    <cfRule type="cellIs" dxfId="1396" priority="117" stopIfTrue="1" operator="equal">
      <formula>"""#N/A"""</formula>
    </cfRule>
  </conditionalFormatting>
  <conditionalFormatting sqref="F5:G12">
    <cfRule type="expression" dxfId="1395" priority="116">
      <formula>ISERROR(F5)</formula>
    </cfRule>
  </conditionalFormatting>
  <conditionalFormatting sqref="D3:E3">
    <cfRule type="cellIs" dxfId="1394" priority="115" stopIfTrue="1" operator="equal">
      <formula>"""#N/A"""</formula>
    </cfRule>
  </conditionalFormatting>
  <conditionalFormatting sqref="D16:F16">
    <cfRule type="cellIs" dxfId="1393" priority="114" stopIfTrue="1" operator="equal">
      <formula>"""#N/A"""</formula>
    </cfRule>
  </conditionalFormatting>
  <conditionalFormatting sqref="D16:F16">
    <cfRule type="cellIs" dxfId="1392" priority="113" stopIfTrue="1" operator="equal">
      <formula>"""#N/A"""</formula>
    </cfRule>
  </conditionalFormatting>
  <conditionalFormatting sqref="F18:F25">
    <cfRule type="expression" dxfId="1391" priority="112">
      <formula>ISERROR(F18)</formula>
    </cfRule>
  </conditionalFormatting>
  <conditionalFormatting sqref="D16:F16">
    <cfRule type="cellIs" dxfId="139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389" priority="110" stopIfTrue="1" operator="equal">
      <formula>"""#N/A"""</formula>
    </cfRule>
  </conditionalFormatting>
  <conditionalFormatting sqref="F1:H2 F16 D18:G25 F4:H14 C9:E12 F39:H39">
    <cfRule type="expression" dxfId="1388" priority="109">
      <formula>ISERROR(C1)</formula>
    </cfRule>
  </conditionalFormatting>
  <conditionalFormatting sqref="D16:F16">
    <cfRule type="cellIs" dxfId="1387" priority="108" stopIfTrue="1" operator="equal">
      <formula>"""#N/A"""</formula>
    </cfRule>
  </conditionalFormatting>
  <conditionalFormatting sqref="D3:E3">
    <cfRule type="cellIs" dxfId="1386" priority="107" stopIfTrue="1" operator="equal">
      <formula>"""#N/A"""</formula>
    </cfRule>
  </conditionalFormatting>
  <conditionalFormatting sqref="F18:F25">
    <cfRule type="expression" dxfId="1385" priority="106">
      <formula>ISERROR(F18)</formula>
    </cfRule>
  </conditionalFormatting>
  <conditionalFormatting sqref="D3:E3">
    <cfRule type="cellIs" dxfId="1384" priority="105" stopIfTrue="1" operator="equal">
      <formula>"""#N/A"""</formula>
    </cfRule>
  </conditionalFormatting>
  <conditionalFormatting sqref="F5:G12">
    <cfRule type="expression" dxfId="1383" priority="104">
      <formula>ISERROR(F5)</formula>
    </cfRule>
  </conditionalFormatting>
  <conditionalFormatting sqref="D3:E3">
    <cfRule type="cellIs" dxfId="1382" priority="103" stopIfTrue="1" operator="equal">
      <formula>"""#N/A"""</formula>
    </cfRule>
  </conditionalFormatting>
  <conditionalFormatting sqref="D16:F16">
    <cfRule type="cellIs" dxfId="1381" priority="102" stopIfTrue="1" operator="equal">
      <formula>"""#N/A"""</formula>
    </cfRule>
  </conditionalFormatting>
  <conditionalFormatting sqref="D16:F16">
    <cfRule type="cellIs" dxfId="1380" priority="101" stopIfTrue="1" operator="equal">
      <formula>"""#N/A"""</formula>
    </cfRule>
  </conditionalFormatting>
  <conditionalFormatting sqref="F18:F25">
    <cfRule type="expression" dxfId="1379" priority="100">
      <formula>ISERROR(F18)</formula>
    </cfRule>
  </conditionalFormatting>
  <conditionalFormatting sqref="D16:F16">
    <cfRule type="cellIs" dxfId="137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377" priority="98" stopIfTrue="1" operator="equal">
      <formula>"""#N/A"""</formula>
    </cfRule>
  </conditionalFormatting>
  <conditionalFormatting sqref="F1:H2 F16 D18:G25 F4:H14 C9:E12 F39:H39">
    <cfRule type="expression" dxfId="1376" priority="97">
      <formula>ISERROR(C1)</formula>
    </cfRule>
  </conditionalFormatting>
  <conditionalFormatting sqref="D16:F16">
    <cfRule type="cellIs" dxfId="1375" priority="96" stopIfTrue="1" operator="equal">
      <formula>"""#N/A"""</formula>
    </cfRule>
  </conditionalFormatting>
  <conditionalFormatting sqref="D3:E3">
    <cfRule type="cellIs" dxfId="1374" priority="95" stopIfTrue="1" operator="equal">
      <formula>"""#N/A"""</formula>
    </cfRule>
  </conditionalFormatting>
  <conditionalFormatting sqref="F18:F25">
    <cfRule type="expression" dxfId="1373" priority="94">
      <formula>ISERROR(F18)</formula>
    </cfRule>
  </conditionalFormatting>
  <conditionalFormatting sqref="D3:E3">
    <cfRule type="cellIs" dxfId="1372" priority="93" stopIfTrue="1" operator="equal">
      <formula>"""#N/A"""</formula>
    </cfRule>
  </conditionalFormatting>
  <conditionalFormatting sqref="F5:G12">
    <cfRule type="expression" dxfId="1371" priority="92">
      <formula>ISERROR(F5)</formula>
    </cfRule>
  </conditionalFormatting>
  <conditionalFormatting sqref="D3:E3">
    <cfRule type="cellIs" dxfId="1370" priority="91" stopIfTrue="1" operator="equal">
      <formula>"""#N/A"""</formula>
    </cfRule>
  </conditionalFormatting>
  <conditionalFormatting sqref="D16:F16">
    <cfRule type="cellIs" dxfId="1369" priority="90" stopIfTrue="1" operator="equal">
      <formula>"""#N/A"""</formula>
    </cfRule>
  </conditionalFormatting>
  <conditionalFormatting sqref="D16:F16">
    <cfRule type="cellIs" dxfId="1368" priority="89" stopIfTrue="1" operator="equal">
      <formula>"""#N/A"""</formula>
    </cfRule>
  </conditionalFormatting>
  <conditionalFormatting sqref="F18:F25">
    <cfRule type="expression" dxfId="1367" priority="88">
      <formula>ISERROR(F18)</formula>
    </cfRule>
  </conditionalFormatting>
  <conditionalFormatting sqref="D16:F16">
    <cfRule type="cellIs" dxfId="136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365" priority="86" stopIfTrue="1" operator="equal">
      <formula>"""#N/A"""</formula>
    </cfRule>
  </conditionalFormatting>
  <conditionalFormatting sqref="F1:H2 F16 D18:G25 F4:H14 C9:E12 F39:H39">
    <cfRule type="expression" dxfId="1364" priority="85">
      <formula>ISERROR(C1)</formula>
    </cfRule>
  </conditionalFormatting>
  <conditionalFormatting sqref="D16:F16">
    <cfRule type="cellIs" dxfId="1363" priority="84" stopIfTrue="1" operator="equal">
      <formula>"""#N/A"""</formula>
    </cfRule>
  </conditionalFormatting>
  <conditionalFormatting sqref="D3:E3">
    <cfRule type="cellIs" dxfId="1362" priority="83" stopIfTrue="1" operator="equal">
      <formula>"""#N/A"""</formula>
    </cfRule>
  </conditionalFormatting>
  <conditionalFormatting sqref="F18:F25">
    <cfRule type="expression" dxfId="1361" priority="82">
      <formula>ISERROR(F18)</formula>
    </cfRule>
  </conditionalFormatting>
  <conditionalFormatting sqref="D3:E3">
    <cfRule type="cellIs" dxfId="1360" priority="81" stopIfTrue="1" operator="equal">
      <formula>"""#N/A"""</formula>
    </cfRule>
  </conditionalFormatting>
  <conditionalFormatting sqref="F5:G12">
    <cfRule type="expression" dxfId="1359" priority="80">
      <formula>ISERROR(F5)</formula>
    </cfRule>
  </conditionalFormatting>
  <conditionalFormatting sqref="D3:E3">
    <cfRule type="cellIs" dxfId="1358" priority="79" stopIfTrue="1" operator="equal">
      <formula>"""#N/A"""</formula>
    </cfRule>
  </conditionalFormatting>
  <conditionalFormatting sqref="D16:F16">
    <cfRule type="cellIs" dxfId="1357" priority="78" stopIfTrue="1" operator="equal">
      <formula>"""#N/A"""</formula>
    </cfRule>
  </conditionalFormatting>
  <conditionalFormatting sqref="D16:F16">
    <cfRule type="cellIs" dxfId="1356" priority="77" stopIfTrue="1" operator="equal">
      <formula>"""#N/A"""</formula>
    </cfRule>
  </conditionalFormatting>
  <conditionalFormatting sqref="F18:F25">
    <cfRule type="expression" dxfId="1355" priority="76">
      <formula>ISERROR(F18)</formula>
    </cfRule>
  </conditionalFormatting>
  <conditionalFormatting sqref="D16:F16">
    <cfRule type="cellIs" dxfId="1354" priority="75" stopIfTrue="1" operator="equal">
      <formula>"""#N/A"""</formula>
    </cfRule>
  </conditionalFormatting>
  <conditionalFormatting sqref="C30:E30 H30 A30:B38 C31:H38">
    <cfRule type="cellIs" dxfId="1353" priority="74" stopIfTrue="1" operator="equal">
      <formula>"""#N/A"""</formula>
    </cfRule>
  </conditionalFormatting>
  <conditionalFormatting sqref="A29:F29 A30:H38 A27:H27 A28:D28">
    <cfRule type="expression" dxfId="1352" priority="73">
      <formula>ISERROR(A27)</formula>
    </cfRule>
  </conditionalFormatting>
  <conditionalFormatting sqref="B34:G38 A30:A38 H30:H38 B30:E33 F31:G33">
    <cfRule type="cellIs" dxfId="1351" priority="72" stopIfTrue="1" operator="equal">
      <formula>"""#N/A"""</formula>
    </cfRule>
  </conditionalFormatting>
  <conditionalFormatting sqref="A29:F29 A30:H38 A27:H27 A28:D28">
    <cfRule type="expression" dxfId="1350" priority="71">
      <formula>ISERROR(A27)</formula>
    </cfRule>
  </conditionalFormatting>
  <conditionalFormatting sqref="D29:F29">
    <cfRule type="cellIs" dxfId="1349" priority="70" stopIfTrue="1" operator="equal">
      <formula>"""#N/A"""</formula>
    </cfRule>
  </conditionalFormatting>
  <conditionalFormatting sqref="B34:G38 A30:A38 H30:H38 B30:E33 F31:G33">
    <cfRule type="cellIs" dxfId="1348" priority="69" stopIfTrue="1" operator="equal">
      <formula>"""#N/A"""</formula>
    </cfRule>
  </conditionalFormatting>
  <conditionalFormatting sqref="F29 D31:G38 F27:H27">
    <cfRule type="expression" dxfId="1347" priority="68">
      <formula>ISERROR(D27)</formula>
    </cfRule>
  </conditionalFormatting>
  <conditionalFormatting sqref="D29:F29">
    <cfRule type="cellIs" dxfId="1346" priority="67" stopIfTrue="1" operator="equal">
      <formula>"""#N/A"""</formula>
    </cfRule>
  </conditionalFormatting>
  <conditionalFormatting sqref="F31:F38">
    <cfRule type="expression" dxfId="1345" priority="66">
      <formula>ISERROR(F31)</formula>
    </cfRule>
  </conditionalFormatting>
  <conditionalFormatting sqref="D29:F29">
    <cfRule type="cellIs" dxfId="1344" priority="65" stopIfTrue="1" operator="equal">
      <formula>"""#N/A"""</formula>
    </cfRule>
  </conditionalFormatting>
  <conditionalFormatting sqref="D29:F29">
    <cfRule type="cellIs" dxfId="1343" priority="64" stopIfTrue="1" operator="equal">
      <formula>"""#N/A"""</formula>
    </cfRule>
  </conditionalFormatting>
  <conditionalFormatting sqref="F31:F38">
    <cfRule type="expression" dxfId="1342" priority="63">
      <formula>ISERROR(F31)</formula>
    </cfRule>
  </conditionalFormatting>
  <conditionalFormatting sqref="D29:F29">
    <cfRule type="cellIs" dxfId="1341" priority="62" stopIfTrue="1" operator="equal">
      <formula>"""#N/A"""</formula>
    </cfRule>
  </conditionalFormatting>
  <conditionalFormatting sqref="B30:E31 B34:G38 B32:B33 A30:A38 H30:H38 C33:G33 C32:E32 F31:G32">
    <cfRule type="cellIs" dxfId="1340" priority="61" stopIfTrue="1" operator="equal">
      <formula>"""#N/A"""</formula>
    </cfRule>
  </conditionalFormatting>
  <conditionalFormatting sqref="F29 D31:G38 F27:H27">
    <cfRule type="expression" dxfId="1339" priority="60">
      <formula>ISERROR(D27)</formula>
    </cfRule>
  </conditionalFormatting>
  <conditionalFormatting sqref="D29:F29">
    <cfRule type="cellIs" dxfId="1338" priority="59" stopIfTrue="1" operator="equal">
      <formula>"""#N/A"""</formula>
    </cfRule>
  </conditionalFormatting>
  <conditionalFormatting sqref="F31:F38">
    <cfRule type="expression" dxfId="1337" priority="58">
      <formula>ISERROR(F31)</formula>
    </cfRule>
  </conditionalFormatting>
  <conditionalFormatting sqref="D29:F29">
    <cfRule type="cellIs" dxfId="1336" priority="57" stopIfTrue="1" operator="equal">
      <formula>"""#N/A"""</formula>
    </cfRule>
  </conditionalFormatting>
  <conditionalFormatting sqref="D29:F29">
    <cfRule type="cellIs" dxfId="1335" priority="56" stopIfTrue="1" operator="equal">
      <formula>"""#N/A"""</formula>
    </cfRule>
  </conditionalFormatting>
  <conditionalFormatting sqref="F31:F38">
    <cfRule type="expression" dxfId="1334" priority="55">
      <formula>ISERROR(F31)</formula>
    </cfRule>
  </conditionalFormatting>
  <conditionalFormatting sqref="D29:F29">
    <cfRule type="cellIs" dxfId="1333" priority="54" stopIfTrue="1" operator="equal">
      <formula>"""#N/A"""</formula>
    </cfRule>
  </conditionalFormatting>
  <conditionalFormatting sqref="B30:E31 B34:G38 B32:B33 A30:A38 H30:H38 C33:G33 C32:E32 F31:G32">
    <cfRule type="cellIs" dxfId="1332" priority="53" stopIfTrue="1" operator="equal">
      <formula>"""#N/A"""</formula>
    </cfRule>
  </conditionalFormatting>
  <conditionalFormatting sqref="F29 D31:G38 F27:H27">
    <cfRule type="expression" dxfId="1331" priority="52">
      <formula>ISERROR(D27)</formula>
    </cfRule>
  </conditionalFormatting>
  <conditionalFormatting sqref="D29:F29">
    <cfRule type="cellIs" dxfId="1330" priority="51" stopIfTrue="1" operator="equal">
      <formula>"""#N/A"""</formula>
    </cfRule>
  </conditionalFormatting>
  <conditionalFormatting sqref="F31:F38">
    <cfRule type="expression" dxfId="1329" priority="50">
      <formula>ISERROR(F31)</formula>
    </cfRule>
  </conditionalFormatting>
  <conditionalFormatting sqref="D29:F29">
    <cfRule type="cellIs" dxfId="1328" priority="49" stopIfTrue="1" operator="equal">
      <formula>"""#N/A"""</formula>
    </cfRule>
  </conditionalFormatting>
  <conditionalFormatting sqref="D29:F29">
    <cfRule type="cellIs" dxfId="1327" priority="48" stopIfTrue="1" operator="equal">
      <formula>"""#N/A"""</formula>
    </cfRule>
  </conditionalFormatting>
  <conditionalFormatting sqref="F31:F38">
    <cfRule type="expression" dxfId="1326" priority="47">
      <formula>ISERROR(F31)</formula>
    </cfRule>
  </conditionalFormatting>
  <conditionalFormatting sqref="D29:F29">
    <cfRule type="cellIs" dxfId="1325" priority="46" stopIfTrue="1" operator="equal">
      <formula>"""#N/A"""</formula>
    </cfRule>
  </conditionalFormatting>
  <conditionalFormatting sqref="B30:E31 B34:G38 B32:B33 A30:A38 H30:H38 C33:G33 C32:E32 F31:G32">
    <cfRule type="cellIs" dxfId="1324" priority="45" stopIfTrue="1" operator="equal">
      <formula>"""#N/A"""</formula>
    </cfRule>
  </conditionalFormatting>
  <conditionalFormatting sqref="F29 D31:G38 F27:H27">
    <cfRule type="expression" dxfId="1323" priority="44">
      <formula>ISERROR(D27)</formula>
    </cfRule>
  </conditionalFormatting>
  <conditionalFormatting sqref="D29:F29">
    <cfRule type="cellIs" dxfId="1322" priority="43" stopIfTrue="1" operator="equal">
      <formula>"""#N/A"""</formula>
    </cfRule>
  </conditionalFormatting>
  <conditionalFormatting sqref="F31:F38">
    <cfRule type="expression" dxfId="1321" priority="42">
      <formula>ISERROR(F31)</formula>
    </cfRule>
  </conditionalFormatting>
  <conditionalFormatting sqref="D29:F29">
    <cfRule type="cellIs" dxfId="1320" priority="41" stopIfTrue="1" operator="equal">
      <formula>"""#N/A"""</formula>
    </cfRule>
  </conditionalFormatting>
  <conditionalFormatting sqref="D29:F29">
    <cfRule type="cellIs" dxfId="1319" priority="40" stopIfTrue="1" operator="equal">
      <formula>"""#N/A"""</formula>
    </cfRule>
  </conditionalFormatting>
  <conditionalFormatting sqref="F31:F38">
    <cfRule type="expression" dxfId="1318" priority="39">
      <formula>ISERROR(F31)</formula>
    </cfRule>
  </conditionalFormatting>
  <conditionalFormatting sqref="D29:F29">
    <cfRule type="cellIs" dxfId="1317" priority="38" stopIfTrue="1" operator="equal">
      <formula>"""#N/A"""</formula>
    </cfRule>
  </conditionalFormatting>
  <conditionalFormatting sqref="C43:E43 H43 A43:B51 C44:H51">
    <cfRule type="cellIs" dxfId="1316" priority="37" stopIfTrue="1" operator="equal">
      <formula>"""#N/A"""</formula>
    </cfRule>
  </conditionalFormatting>
  <conditionalFormatting sqref="A42:F42 A40:H40 A43:H51 A41:D41">
    <cfRule type="expression" dxfId="1315" priority="36">
      <formula>ISERROR(A40)</formula>
    </cfRule>
  </conditionalFormatting>
  <conditionalFormatting sqref="B47:G51 A43:A51 H43:H51 B43:E46 F44:G46">
    <cfRule type="cellIs" dxfId="1314" priority="35" stopIfTrue="1" operator="equal">
      <formula>"""#N/A"""</formula>
    </cfRule>
  </conditionalFormatting>
  <conditionalFormatting sqref="A40:H40 A42:F42 A43:H51 A41:D41">
    <cfRule type="expression" dxfId="1313" priority="34">
      <formula>ISERROR(A40)</formula>
    </cfRule>
  </conditionalFormatting>
  <conditionalFormatting sqref="D42:F42">
    <cfRule type="cellIs" dxfId="1312" priority="33" stopIfTrue="1" operator="equal">
      <formula>"""#N/A"""</formula>
    </cfRule>
  </conditionalFormatting>
  <conditionalFormatting sqref="B47:G51 A43:A51 H43:H51 B43:E46 F44:G46">
    <cfRule type="cellIs" dxfId="1311" priority="32" stopIfTrue="1" operator="equal">
      <formula>"""#N/A"""</formula>
    </cfRule>
  </conditionalFormatting>
  <conditionalFormatting sqref="F42 D44:G51 F40:H40">
    <cfRule type="expression" dxfId="1310" priority="31">
      <formula>ISERROR(D40)</formula>
    </cfRule>
  </conditionalFormatting>
  <conditionalFormatting sqref="D42:F42">
    <cfRule type="cellIs" dxfId="1309" priority="30" stopIfTrue="1" operator="equal">
      <formula>"""#N/A"""</formula>
    </cfRule>
  </conditionalFormatting>
  <conditionalFormatting sqref="F44:F51">
    <cfRule type="expression" dxfId="1308" priority="29">
      <formula>ISERROR(F44)</formula>
    </cfRule>
  </conditionalFormatting>
  <conditionalFormatting sqref="D42:F42">
    <cfRule type="cellIs" dxfId="1307" priority="28" stopIfTrue="1" operator="equal">
      <formula>"""#N/A"""</formula>
    </cfRule>
  </conditionalFormatting>
  <conditionalFormatting sqref="D42:F42">
    <cfRule type="cellIs" dxfId="1306" priority="27" stopIfTrue="1" operator="equal">
      <formula>"""#N/A"""</formula>
    </cfRule>
  </conditionalFormatting>
  <conditionalFormatting sqref="F44:F51">
    <cfRule type="expression" dxfId="1305" priority="26">
      <formula>ISERROR(F44)</formula>
    </cfRule>
  </conditionalFormatting>
  <conditionalFormatting sqref="D42:F42">
    <cfRule type="cellIs" dxfId="1304" priority="25" stopIfTrue="1" operator="equal">
      <formula>"""#N/A"""</formula>
    </cfRule>
  </conditionalFormatting>
  <conditionalFormatting sqref="B43:E44 B47:G51 B45:B46 A43:A51 H43:H51 C46:G46 C45:E45 F44:G45">
    <cfRule type="cellIs" dxfId="1303" priority="24" stopIfTrue="1" operator="equal">
      <formula>"""#N/A"""</formula>
    </cfRule>
  </conditionalFormatting>
  <conditionalFormatting sqref="F42 D44:G51 F40:H40">
    <cfRule type="expression" dxfId="1302" priority="23">
      <formula>ISERROR(D40)</formula>
    </cfRule>
  </conditionalFormatting>
  <conditionalFormatting sqref="D42:F42">
    <cfRule type="cellIs" dxfId="1301" priority="22" stopIfTrue="1" operator="equal">
      <formula>"""#N/A"""</formula>
    </cfRule>
  </conditionalFormatting>
  <conditionalFormatting sqref="F44:F51">
    <cfRule type="expression" dxfId="1300" priority="21">
      <formula>ISERROR(F44)</formula>
    </cfRule>
  </conditionalFormatting>
  <conditionalFormatting sqref="D42:F42">
    <cfRule type="cellIs" dxfId="1299" priority="20" stopIfTrue="1" operator="equal">
      <formula>"""#N/A"""</formula>
    </cfRule>
  </conditionalFormatting>
  <conditionalFormatting sqref="D42:F42">
    <cfRule type="cellIs" dxfId="1298" priority="19" stopIfTrue="1" operator="equal">
      <formula>"""#N/A"""</formula>
    </cfRule>
  </conditionalFormatting>
  <conditionalFormatting sqref="F44:F51">
    <cfRule type="expression" dxfId="1297" priority="18">
      <formula>ISERROR(F44)</formula>
    </cfRule>
  </conditionalFormatting>
  <conditionalFormatting sqref="D42:F42">
    <cfRule type="cellIs" dxfId="1296" priority="17" stopIfTrue="1" operator="equal">
      <formula>"""#N/A"""</formula>
    </cfRule>
  </conditionalFormatting>
  <conditionalFormatting sqref="B43:E44 B47:G51 B45:B46 A43:A51 H43:H51 C46:G46 C45:E45 F44:G45">
    <cfRule type="cellIs" dxfId="1295" priority="16" stopIfTrue="1" operator="equal">
      <formula>"""#N/A"""</formula>
    </cfRule>
  </conditionalFormatting>
  <conditionalFormatting sqref="F42 D44:G51 F40:H40">
    <cfRule type="expression" dxfId="1294" priority="15">
      <formula>ISERROR(D40)</formula>
    </cfRule>
  </conditionalFormatting>
  <conditionalFormatting sqref="D42:F42">
    <cfRule type="cellIs" dxfId="1293" priority="14" stopIfTrue="1" operator="equal">
      <formula>"""#N/A"""</formula>
    </cfRule>
  </conditionalFormatting>
  <conditionalFormatting sqref="F44:F51">
    <cfRule type="expression" dxfId="1292" priority="13">
      <formula>ISERROR(F44)</formula>
    </cfRule>
  </conditionalFormatting>
  <conditionalFormatting sqref="D42:F42">
    <cfRule type="cellIs" dxfId="1291" priority="12" stopIfTrue="1" operator="equal">
      <formula>"""#N/A"""</formula>
    </cfRule>
  </conditionalFormatting>
  <conditionalFormatting sqref="D42:F42">
    <cfRule type="cellIs" dxfId="1290" priority="11" stopIfTrue="1" operator="equal">
      <formula>"""#N/A"""</formula>
    </cfRule>
  </conditionalFormatting>
  <conditionalFormatting sqref="F44:F51">
    <cfRule type="expression" dxfId="1289" priority="10">
      <formula>ISERROR(F44)</formula>
    </cfRule>
  </conditionalFormatting>
  <conditionalFormatting sqref="D42:F42">
    <cfRule type="cellIs" dxfId="1288" priority="9" stopIfTrue="1" operator="equal">
      <formula>"""#N/A"""</formula>
    </cfRule>
  </conditionalFormatting>
  <conditionalFormatting sqref="B43:E44 B47:G51 B45:B46 A43:A51 H43:H51 C46:G46 C45:E45 F44:G45">
    <cfRule type="cellIs" dxfId="1287" priority="8" stopIfTrue="1" operator="equal">
      <formula>"""#N/A"""</formula>
    </cfRule>
  </conditionalFormatting>
  <conditionalFormatting sqref="F42 D44:G51 F40:H40">
    <cfRule type="expression" dxfId="1286" priority="7">
      <formula>ISERROR(D40)</formula>
    </cfRule>
  </conditionalFormatting>
  <conditionalFormatting sqref="D42:F42">
    <cfRule type="cellIs" dxfId="1285" priority="6" stopIfTrue="1" operator="equal">
      <formula>"""#N/A"""</formula>
    </cfRule>
  </conditionalFormatting>
  <conditionalFormatting sqref="F44:F51">
    <cfRule type="expression" dxfId="1284" priority="5">
      <formula>ISERROR(F44)</formula>
    </cfRule>
  </conditionalFormatting>
  <conditionalFormatting sqref="D42:F42">
    <cfRule type="cellIs" dxfId="1283" priority="4" stopIfTrue="1" operator="equal">
      <formula>"""#N/A"""</formula>
    </cfRule>
  </conditionalFormatting>
  <conditionalFormatting sqref="D42:F42">
    <cfRule type="cellIs" dxfId="1282" priority="3" stopIfTrue="1" operator="equal">
      <formula>"""#N/A"""</formula>
    </cfRule>
  </conditionalFormatting>
  <conditionalFormatting sqref="F44:F51">
    <cfRule type="expression" dxfId="1281" priority="2">
      <formula>ISERROR(F44)</formula>
    </cfRule>
  </conditionalFormatting>
  <conditionalFormatting sqref="D42:F42">
    <cfRule type="cellIs" dxfId="1280" priority="1" stopIfTrue="1" operator="equal">
      <formula>"""#N/A"""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27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278" priority="129">
      <formula>ISERROR(A1)</formula>
    </cfRule>
  </conditionalFormatting>
  <conditionalFormatting sqref="B4:E5 B6:B7 A4:A12 H4:H12 B8:G12 C7:G7 C6:E6 F5:G6">
    <cfRule type="cellIs" dxfId="1277" priority="128" stopIfTrue="1" operator="equal">
      <formula>"""#N/A"""</formula>
    </cfRule>
  </conditionalFormatting>
  <conditionalFormatting sqref="F1:H2 A1:E12 F4:H12">
    <cfRule type="expression" dxfId="1276" priority="127">
      <formula>ISERROR(A1)</formula>
    </cfRule>
  </conditionalFormatting>
  <conditionalFormatting sqref="D3:E3">
    <cfRule type="cellIs" dxfId="1275" priority="126" stopIfTrue="1" operator="equal">
      <formula>"""#N/A"""</formula>
    </cfRule>
  </conditionalFormatting>
  <conditionalFormatting sqref="B21:G25 A17:A25 H17:H25 B17:E20 F18:G20">
    <cfRule type="cellIs" dxfId="1274" priority="125" stopIfTrue="1" operator="equal">
      <formula>"""#N/A"""</formula>
    </cfRule>
  </conditionalFormatting>
  <conditionalFormatting sqref="A16:F16 A17:H25 A14:H14 A15:D15">
    <cfRule type="expression" dxfId="1273" priority="124">
      <formula>ISERROR(A14)</formula>
    </cfRule>
  </conditionalFormatting>
  <conditionalFormatting sqref="D16:F16">
    <cfRule type="cellIs" dxfId="127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271" priority="122" stopIfTrue="1" operator="equal">
      <formula>"""#N/A"""</formula>
    </cfRule>
  </conditionalFormatting>
  <conditionalFormatting sqref="F1:H2 F16 D18:G25 F4:H14 C9:E12">
    <cfRule type="expression" dxfId="1270" priority="121">
      <formula>ISERROR(C1)</formula>
    </cfRule>
  </conditionalFormatting>
  <conditionalFormatting sqref="D16:F16">
    <cfRule type="cellIs" dxfId="1269" priority="120" stopIfTrue="1" operator="equal">
      <formula>"""#N/A"""</formula>
    </cfRule>
  </conditionalFormatting>
  <conditionalFormatting sqref="D3:E3">
    <cfRule type="cellIs" dxfId="1268" priority="119" stopIfTrue="1" operator="equal">
      <formula>"""#N/A"""</formula>
    </cfRule>
  </conditionalFormatting>
  <conditionalFormatting sqref="F18:F25">
    <cfRule type="expression" dxfId="1267" priority="118">
      <formula>ISERROR(F18)</formula>
    </cfRule>
  </conditionalFormatting>
  <conditionalFormatting sqref="D3:E3">
    <cfRule type="cellIs" dxfId="1266" priority="117" stopIfTrue="1" operator="equal">
      <formula>"""#N/A"""</formula>
    </cfRule>
  </conditionalFormatting>
  <conditionalFormatting sqref="F5:G12">
    <cfRule type="expression" dxfId="1265" priority="116">
      <formula>ISERROR(F5)</formula>
    </cfRule>
  </conditionalFormatting>
  <conditionalFormatting sqref="D3:E3">
    <cfRule type="cellIs" dxfId="1264" priority="115" stopIfTrue="1" operator="equal">
      <formula>"""#N/A"""</formula>
    </cfRule>
  </conditionalFormatting>
  <conditionalFormatting sqref="D16:F16">
    <cfRule type="cellIs" dxfId="1263" priority="114" stopIfTrue="1" operator="equal">
      <formula>"""#N/A"""</formula>
    </cfRule>
  </conditionalFormatting>
  <conditionalFormatting sqref="D16:F16">
    <cfRule type="cellIs" dxfId="1262" priority="113" stopIfTrue="1" operator="equal">
      <formula>"""#N/A"""</formula>
    </cfRule>
  </conditionalFormatting>
  <conditionalFormatting sqref="F18:F25">
    <cfRule type="expression" dxfId="1261" priority="112">
      <formula>ISERROR(F18)</formula>
    </cfRule>
  </conditionalFormatting>
  <conditionalFormatting sqref="D16:F16">
    <cfRule type="cellIs" dxfId="126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259" priority="110" stopIfTrue="1" operator="equal">
      <formula>"""#N/A"""</formula>
    </cfRule>
  </conditionalFormatting>
  <conditionalFormatting sqref="F1:H2 F16 D18:G25 F4:H14 C9:E12 F39:H39">
    <cfRule type="expression" dxfId="1258" priority="109">
      <formula>ISERROR(C1)</formula>
    </cfRule>
  </conditionalFormatting>
  <conditionalFormatting sqref="D16:F16">
    <cfRule type="cellIs" dxfId="1257" priority="108" stopIfTrue="1" operator="equal">
      <formula>"""#N/A"""</formula>
    </cfRule>
  </conditionalFormatting>
  <conditionalFormatting sqref="D3:E3">
    <cfRule type="cellIs" dxfId="1256" priority="107" stopIfTrue="1" operator="equal">
      <formula>"""#N/A"""</formula>
    </cfRule>
  </conditionalFormatting>
  <conditionalFormatting sqref="F18:F25">
    <cfRule type="expression" dxfId="1255" priority="106">
      <formula>ISERROR(F18)</formula>
    </cfRule>
  </conditionalFormatting>
  <conditionalFormatting sqref="D3:E3">
    <cfRule type="cellIs" dxfId="1254" priority="105" stopIfTrue="1" operator="equal">
      <formula>"""#N/A"""</formula>
    </cfRule>
  </conditionalFormatting>
  <conditionalFormatting sqref="F5:G12">
    <cfRule type="expression" dxfId="1253" priority="104">
      <formula>ISERROR(F5)</formula>
    </cfRule>
  </conditionalFormatting>
  <conditionalFormatting sqref="D3:E3">
    <cfRule type="cellIs" dxfId="1252" priority="103" stopIfTrue="1" operator="equal">
      <formula>"""#N/A"""</formula>
    </cfRule>
  </conditionalFormatting>
  <conditionalFormatting sqref="D16:F16">
    <cfRule type="cellIs" dxfId="1251" priority="102" stopIfTrue="1" operator="equal">
      <formula>"""#N/A"""</formula>
    </cfRule>
  </conditionalFormatting>
  <conditionalFormatting sqref="D16:F16">
    <cfRule type="cellIs" dxfId="1250" priority="101" stopIfTrue="1" operator="equal">
      <formula>"""#N/A"""</formula>
    </cfRule>
  </conditionalFormatting>
  <conditionalFormatting sqref="F18:F25">
    <cfRule type="expression" dxfId="1249" priority="100">
      <formula>ISERROR(F18)</formula>
    </cfRule>
  </conditionalFormatting>
  <conditionalFormatting sqref="D16:F16">
    <cfRule type="cellIs" dxfId="124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247" priority="98" stopIfTrue="1" operator="equal">
      <formula>"""#N/A"""</formula>
    </cfRule>
  </conditionalFormatting>
  <conditionalFormatting sqref="F1:H2 F16 D18:G25 F4:H14 C9:E12 F39:H39">
    <cfRule type="expression" dxfId="1246" priority="97">
      <formula>ISERROR(C1)</formula>
    </cfRule>
  </conditionalFormatting>
  <conditionalFormatting sqref="D16:F16">
    <cfRule type="cellIs" dxfId="1245" priority="96" stopIfTrue="1" operator="equal">
      <formula>"""#N/A"""</formula>
    </cfRule>
  </conditionalFormatting>
  <conditionalFormatting sqref="D3:E3">
    <cfRule type="cellIs" dxfId="1244" priority="95" stopIfTrue="1" operator="equal">
      <formula>"""#N/A"""</formula>
    </cfRule>
  </conditionalFormatting>
  <conditionalFormatting sqref="F18:F25">
    <cfRule type="expression" dxfId="1243" priority="94">
      <formula>ISERROR(F18)</formula>
    </cfRule>
  </conditionalFormatting>
  <conditionalFormatting sqref="D3:E3">
    <cfRule type="cellIs" dxfId="1242" priority="93" stopIfTrue="1" operator="equal">
      <formula>"""#N/A"""</formula>
    </cfRule>
  </conditionalFormatting>
  <conditionalFormatting sqref="F5:G12">
    <cfRule type="expression" dxfId="1241" priority="92">
      <formula>ISERROR(F5)</formula>
    </cfRule>
  </conditionalFormatting>
  <conditionalFormatting sqref="D3:E3">
    <cfRule type="cellIs" dxfId="1240" priority="91" stopIfTrue="1" operator="equal">
      <formula>"""#N/A"""</formula>
    </cfRule>
  </conditionalFormatting>
  <conditionalFormatting sqref="D16:F16">
    <cfRule type="cellIs" dxfId="1239" priority="90" stopIfTrue="1" operator="equal">
      <formula>"""#N/A"""</formula>
    </cfRule>
  </conditionalFormatting>
  <conditionalFormatting sqref="D16:F16">
    <cfRule type="cellIs" dxfId="1238" priority="89" stopIfTrue="1" operator="equal">
      <formula>"""#N/A"""</formula>
    </cfRule>
  </conditionalFormatting>
  <conditionalFormatting sqref="F18:F25">
    <cfRule type="expression" dxfId="1237" priority="88">
      <formula>ISERROR(F18)</formula>
    </cfRule>
  </conditionalFormatting>
  <conditionalFormatting sqref="D16:F16">
    <cfRule type="cellIs" dxfId="123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235" priority="86" stopIfTrue="1" operator="equal">
      <formula>"""#N/A"""</formula>
    </cfRule>
  </conditionalFormatting>
  <conditionalFormatting sqref="F1:H2 F16 D18:G25 F4:H14 C9:E12 F39:H39">
    <cfRule type="expression" dxfId="1234" priority="85">
      <formula>ISERROR(C1)</formula>
    </cfRule>
  </conditionalFormatting>
  <conditionalFormatting sqref="D16:F16">
    <cfRule type="cellIs" dxfId="1233" priority="84" stopIfTrue="1" operator="equal">
      <formula>"""#N/A"""</formula>
    </cfRule>
  </conditionalFormatting>
  <conditionalFormatting sqref="D3:E3">
    <cfRule type="cellIs" dxfId="1232" priority="83" stopIfTrue="1" operator="equal">
      <formula>"""#N/A"""</formula>
    </cfRule>
  </conditionalFormatting>
  <conditionalFormatting sqref="F18:F25">
    <cfRule type="expression" dxfId="1231" priority="82">
      <formula>ISERROR(F18)</formula>
    </cfRule>
  </conditionalFormatting>
  <conditionalFormatting sqref="D3:E3">
    <cfRule type="cellIs" dxfId="1230" priority="81" stopIfTrue="1" operator="equal">
      <formula>"""#N/A"""</formula>
    </cfRule>
  </conditionalFormatting>
  <conditionalFormatting sqref="F5:G12">
    <cfRule type="expression" dxfId="1229" priority="80">
      <formula>ISERROR(F5)</formula>
    </cfRule>
  </conditionalFormatting>
  <conditionalFormatting sqref="D3:E3">
    <cfRule type="cellIs" dxfId="1228" priority="79" stopIfTrue="1" operator="equal">
      <formula>"""#N/A"""</formula>
    </cfRule>
  </conditionalFormatting>
  <conditionalFormatting sqref="D16:F16">
    <cfRule type="cellIs" dxfId="1227" priority="78" stopIfTrue="1" operator="equal">
      <formula>"""#N/A"""</formula>
    </cfRule>
  </conditionalFormatting>
  <conditionalFormatting sqref="D16:F16">
    <cfRule type="cellIs" dxfId="1226" priority="77" stopIfTrue="1" operator="equal">
      <formula>"""#N/A"""</formula>
    </cfRule>
  </conditionalFormatting>
  <conditionalFormatting sqref="F18:F25">
    <cfRule type="expression" dxfId="1225" priority="76">
      <formula>ISERROR(F18)</formula>
    </cfRule>
  </conditionalFormatting>
  <conditionalFormatting sqref="D16:F16">
    <cfRule type="cellIs" dxfId="1224" priority="75" stopIfTrue="1" operator="equal">
      <formula>"""#N/A"""</formula>
    </cfRule>
  </conditionalFormatting>
  <conditionalFormatting sqref="C30:E30 H30 A30:B38 C31:H38">
    <cfRule type="cellIs" dxfId="1223" priority="74" stopIfTrue="1" operator="equal">
      <formula>"""#N/A"""</formula>
    </cfRule>
  </conditionalFormatting>
  <conditionalFormatting sqref="A29:F29 A30:H38 A27:H27 A28:D28">
    <cfRule type="expression" dxfId="1222" priority="73">
      <formula>ISERROR(A27)</formula>
    </cfRule>
  </conditionalFormatting>
  <conditionalFormatting sqref="B34:G38 A30:A38 H30:H38 B30:E33 F31:G33">
    <cfRule type="cellIs" dxfId="1221" priority="72" stopIfTrue="1" operator="equal">
      <formula>"""#N/A"""</formula>
    </cfRule>
  </conditionalFormatting>
  <conditionalFormatting sqref="A29:F29 A30:H38 A27:H27 A28:D28">
    <cfRule type="expression" dxfId="1220" priority="71">
      <formula>ISERROR(A27)</formula>
    </cfRule>
  </conditionalFormatting>
  <conditionalFormatting sqref="D29:F29">
    <cfRule type="cellIs" dxfId="1219" priority="70" stopIfTrue="1" operator="equal">
      <formula>"""#N/A"""</formula>
    </cfRule>
  </conditionalFormatting>
  <conditionalFormatting sqref="B34:G38 A30:A38 H30:H38 B30:E33 F31:G33">
    <cfRule type="cellIs" dxfId="1218" priority="69" stopIfTrue="1" operator="equal">
      <formula>"""#N/A"""</formula>
    </cfRule>
  </conditionalFormatting>
  <conditionalFormatting sqref="F29 D31:G38 F27:H27">
    <cfRule type="expression" dxfId="1217" priority="68">
      <formula>ISERROR(D27)</formula>
    </cfRule>
  </conditionalFormatting>
  <conditionalFormatting sqref="D29:F29">
    <cfRule type="cellIs" dxfId="1216" priority="67" stopIfTrue="1" operator="equal">
      <formula>"""#N/A"""</formula>
    </cfRule>
  </conditionalFormatting>
  <conditionalFormatting sqref="F31:F38">
    <cfRule type="expression" dxfId="1215" priority="66">
      <formula>ISERROR(F31)</formula>
    </cfRule>
  </conditionalFormatting>
  <conditionalFormatting sqref="D29:F29">
    <cfRule type="cellIs" dxfId="1214" priority="65" stopIfTrue="1" operator="equal">
      <formula>"""#N/A"""</formula>
    </cfRule>
  </conditionalFormatting>
  <conditionalFormatting sqref="D29:F29">
    <cfRule type="cellIs" dxfId="1213" priority="64" stopIfTrue="1" operator="equal">
      <formula>"""#N/A"""</formula>
    </cfRule>
  </conditionalFormatting>
  <conditionalFormatting sqref="F31:F38">
    <cfRule type="expression" dxfId="1212" priority="63">
      <formula>ISERROR(F31)</formula>
    </cfRule>
  </conditionalFormatting>
  <conditionalFormatting sqref="D29:F29">
    <cfRule type="cellIs" dxfId="1211" priority="62" stopIfTrue="1" operator="equal">
      <formula>"""#N/A"""</formula>
    </cfRule>
  </conditionalFormatting>
  <conditionalFormatting sqref="B30:E31 B34:G38 B32:B33 A30:A38 H30:H38 C33:G33 C32:E32 F31:G32">
    <cfRule type="cellIs" dxfId="1210" priority="61" stopIfTrue="1" operator="equal">
      <formula>"""#N/A"""</formula>
    </cfRule>
  </conditionalFormatting>
  <conditionalFormatting sqref="F29 D31:G38 F27:H27">
    <cfRule type="expression" dxfId="1209" priority="60">
      <formula>ISERROR(D27)</formula>
    </cfRule>
  </conditionalFormatting>
  <conditionalFormatting sqref="D29:F29">
    <cfRule type="cellIs" dxfId="1208" priority="59" stopIfTrue="1" operator="equal">
      <formula>"""#N/A"""</formula>
    </cfRule>
  </conditionalFormatting>
  <conditionalFormatting sqref="F31:F38">
    <cfRule type="expression" dxfId="1207" priority="58">
      <formula>ISERROR(F31)</formula>
    </cfRule>
  </conditionalFormatting>
  <conditionalFormatting sqref="D29:F29">
    <cfRule type="cellIs" dxfId="1206" priority="57" stopIfTrue="1" operator="equal">
      <formula>"""#N/A"""</formula>
    </cfRule>
  </conditionalFormatting>
  <conditionalFormatting sqref="D29:F29">
    <cfRule type="cellIs" dxfId="1205" priority="56" stopIfTrue="1" operator="equal">
      <formula>"""#N/A"""</formula>
    </cfRule>
  </conditionalFormatting>
  <conditionalFormatting sqref="F31:F38">
    <cfRule type="expression" dxfId="1204" priority="55">
      <formula>ISERROR(F31)</formula>
    </cfRule>
  </conditionalFormatting>
  <conditionalFormatting sqref="D29:F29">
    <cfRule type="cellIs" dxfId="1203" priority="54" stopIfTrue="1" operator="equal">
      <formula>"""#N/A"""</formula>
    </cfRule>
  </conditionalFormatting>
  <conditionalFormatting sqref="B30:E31 B34:G38 B32:B33 A30:A38 H30:H38 C33:G33 C32:E32 F31:G32">
    <cfRule type="cellIs" dxfId="1202" priority="53" stopIfTrue="1" operator="equal">
      <formula>"""#N/A"""</formula>
    </cfRule>
  </conditionalFormatting>
  <conditionalFormatting sqref="F29 D31:G38 F27:H27">
    <cfRule type="expression" dxfId="1201" priority="52">
      <formula>ISERROR(D27)</formula>
    </cfRule>
  </conditionalFormatting>
  <conditionalFormatting sqref="D29:F29">
    <cfRule type="cellIs" dxfId="1200" priority="51" stopIfTrue="1" operator="equal">
      <formula>"""#N/A"""</formula>
    </cfRule>
  </conditionalFormatting>
  <conditionalFormatting sqref="F31:F38">
    <cfRule type="expression" dxfId="1199" priority="50">
      <formula>ISERROR(F31)</formula>
    </cfRule>
  </conditionalFormatting>
  <conditionalFormatting sqref="D29:F29">
    <cfRule type="cellIs" dxfId="1198" priority="49" stopIfTrue="1" operator="equal">
      <formula>"""#N/A"""</formula>
    </cfRule>
  </conditionalFormatting>
  <conditionalFormatting sqref="D29:F29">
    <cfRule type="cellIs" dxfId="1197" priority="48" stopIfTrue="1" operator="equal">
      <formula>"""#N/A"""</formula>
    </cfRule>
  </conditionalFormatting>
  <conditionalFormatting sqref="F31:F38">
    <cfRule type="expression" dxfId="1196" priority="47">
      <formula>ISERROR(F31)</formula>
    </cfRule>
  </conditionalFormatting>
  <conditionalFormatting sqref="D29:F29">
    <cfRule type="cellIs" dxfId="1195" priority="46" stopIfTrue="1" operator="equal">
      <formula>"""#N/A"""</formula>
    </cfRule>
  </conditionalFormatting>
  <conditionalFormatting sqref="B30:E31 B34:G38 B32:B33 A30:A38 H30:H38 C33:G33 C32:E32 F31:G32">
    <cfRule type="cellIs" dxfId="1194" priority="45" stopIfTrue="1" operator="equal">
      <formula>"""#N/A"""</formula>
    </cfRule>
  </conditionalFormatting>
  <conditionalFormatting sqref="F29 D31:G38 F27:H27">
    <cfRule type="expression" dxfId="1193" priority="44">
      <formula>ISERROR(D27)</formula>
    </cfRule>
  </conditionalFormatting>
  <conditionalFormatting sqref="D29:F29">
    <cfRule type="cellIs" dxfId="1192" priority="43" stopIfTrue="1" operator="equal">
      <formula>"""#N/A"""</formula>
    </cfRule>
  </conditionalFormatting>
  <conditionalFormatting sqref="F31:F38">
    <cfRule type="expression" dxfId="1191" priority="42">
      <formula>ISERROR(F31)</formula>
    </cfRule>
  </conditionalFormatting>
  <conditionalFormatting sqref="D29:F29">
    <cfRule type="cellIs" dxfId="1190" priority="41" stopIfTrue="1" operator="equal">
      <formula>"""#N/A"""</formula>
    </cfRule>
  </conditionalFormatting>
  <conditionalFormatting sqref="D29:F29">
    <cfRule type="cellIs" dxfId="1189" priority="40" stopIfTrue="1" operator="equal">
      <formula>"""#N/A"""</formula>
    </cfRule>
  </conditionalFormatting>
  <conditionalFormatting sqref="F31:F38">
    <cfRule type="expression" dxfId="1188" priority="39">
      <formula>ISERROR(F31)</formula>
    </cfRule>
  </conditionalFormatting>
  <conditionalFormatting sqref="D29:F29">
    <cfRule type="cellIs" dxfId="1187" priority="38" stopIfTrue="1" operator="equal">
      <formula>"""#N/A"""</formula>
    </cfRule>
  </conditionalFormatting>
  <conditionalFormatting sqref="C43:E43 H43 A43:B51 C44:H51">
    <cfRule type="cellIs" dxfId="1186" priority="37" stopIfTrue="1" operator="equal">
      <formula>"""#N/A"""</formula>
    </cfRule>
  </conditionalFormatting>
  <conditionalFormatting sqref="A42:F42 A40:H40 A43:H51 A41:D41">
    <cfRule type="expression" dxfId="1185" priority="36">
      <formula>ISERROR(A40)</formula>
    </cfRule>
  </conditionalFormatting>
  <conditionalFormatting sqref="B47:G51 A43:A51 H43:H51 B43:E46 F44:G46">
    <cfRule type="cellIs" dxfId="1184" priority="35" stopIfTrue="1" operator="equal">
      <formula>"""#N/A"""</formula>
    </cfRule>
  </conditionalFormatting>
  <conditionalFormatting sqref="A40:H40 A42:F42 A43:H51 A41:D41">
    <cfRule type="expression" dxfId="1183" priority="34">
      <formula>ISERROR(A40)</formula>
    </cfRule>
  </conditionalFormatting>
  <conditionalFormatting sqref="D42:F42">
    <cfRule type="cellIs" dxfId="1182" priority="33" stopIfTrue="1" operator="equal">
      <formula>"""#N/A"""</formula>
    </cfRule>
  </conditionalFormatting>
  <conditionalFormatting sqref="B47:G51 A43:A51 H43:H51 B43:E46 F44:G46">
    <cfRule type="cellIs" dxfId="1181" priority="32" stopIfTrue="1" operator="equal">
      <formula>"""#N/A"""</formula>
    </cfRule>
  </conditionalFormatting>
  <conditionalFormatting sqref="F42 D44:G51 F40:H40">
    <cfRule type="expression" dxfId="1180" priority="31">
      <formula>ISERROR(D40)</formula>
    </cfRule>
  </conditionalFormatting>
  <conditionalFormatting sqref="D42:F42">
    <cfRule type="cellIs" dxfId="1179" priority="30" stopIfTrue="1" operator="equal">
      <formula>"""#N/A"""</formula>
    </cfRule>
  </conditionalFormatting>
  <conditionalFormatting sqref="F44:F51">
    <cfRule type="expression" dxfId="1178" priority="29">
      <formula>ISERROR(F44)</formula>
    </cfRule>
  </conditionalFormatting>
  <conditionalFormatting sqref="D42:F42">
    <cfRule type="cellIs" dxfId="1177" priority="28" stopIfTrue="1" operator="equal">
      <formula>"""#N/A"""</formula>
    </cfRule>
  </conditionalFormatting>
  <conditionalFormatting sqref="D42:F42">
    <cfRule type="cellIs" dxfId="1176" priority="27" stopIfTrue="1" operator="equal">
      <formula>"""#N/A"""</formula>
    </cfRule>
  </conditionalFormatting>
  <conditionalFormatting sqref="F44:F51">
    <cfRule type="expression" dxfId="1175" priority="26">
      <formula>ISERROR(F44)</formula>
    </cfRule>
  </conditionalFormatting>
  <conditionalFormatting sqref="D42:F42">
    <cfRule type="cellIs" dxfId="1174" priority="25" stopIfTrue="1" operator="equal">
      <formula>"""#N/A"""</formula>
    </cfRule>
  </conditionalFormatting>
  <conditionalFormatting sqref="B43:E44 B47:G51 B45:B46 A43:A51 H43:H51 C46:G46 C45:E45 F44:G45">
    <cfRule type="cellIs" dxfId="1173" priority="24" stopIfTrue="1" operator="equal">
      <formula>"""#N/A"""</formula>
    </cfRule>
  </conditionalFormatting>
  <conditionalFormatting sqref="F42 D44:G51 F40:H40">
    <cfRule type="expression" dxfId="1172" priority="23">
      <formula>ISERROR(D40)</formula>
    </cfRule>
  </conditionalFormatting>
  <conditionalFormatting sqref="D42:F42">
    <cfRule type="cellIs" dxfId="1171" priority="22" stopIfTrue="1" operator="equal">
      <formula>"""#N/A"""</formula>
    </cfRule>
  </conditionalFormatting>
  <conditionalFormatting sqref="F44:F51">
    <cfRule type="expression" dxfId="1170" priority="21">
      <formula>ISERROR(F44)</formula>
    </cfRule>
  </conditionalFormatting>
  <conditionalFormatting sqref="D42:F42">
    <cfRule type="cellIs" dxfId="1169" priority="20" stopIfTrue="1" operator="equal">
      <formula>"""#N/A"""</formula>
    </cfRule>
  </conditionalFormatting>
  <conditionalFormatting sqref="D42:F42">
    <cfRule type="cellIs" dxfId="1168" priority="19" stopIfTrue="1" operator="equal">
      <formula>"""#N/A"""</formula>
    </cfRule>
  </conditionalFormatting>
  <conditionalFormatting sqref="F44:F51">
    <cfRule type="expression" dxfId="1167" priority="18">
      <formula>ISERROR(F44)</formula>
    </cfRule>
  </conditionalFormatting>
  <conditionalFormatting sqref="D42:F42">
    <cfRule type="cellIs" dxfId="1166" priority="17" stopIfTrue="1" operator="equal">
      <formula>"""#N/A"""</formula>
    </cfRule>
  </conditionalFormatting>
  <conditionalFormatting sqref="B43:E44 B47:G51 B45:B46 A43:A51 H43:H51 C46:G46 C45:E45 F44:G45">
    <cfRule type="cellIs" dxfId="1165" priority="16" stopIfTrue="1" operator="equal">
      <formula>"""#N/A"""</formula>
    </cfRule>
  </conditionalFormatting>
  <conditionalFormatting sqref="F42 D44:G51 F40:H40">
    <cfRule type="expression" dxfId="1164" priority="15">
      <formula>ISERROR(D40)</formula>
    </cfRule>
  </conditionalFormatting>
  <conditionalFormatting sqref="D42:F42">
    <cfRule type="cellIs" dxfId="1163" priority="14" stopIfTrue="1" operator="equal">
      <formula>"""#N/A"""</formula>
    </cfRule>
  </conditionalFormatting>
  <conditionalFormatting sqref="F44:F51">
    <cfRule type="expression" dxfId="1162" priority="13">
      <formula>ISERROR(F44)</formula>
    </cfRule>
  </conditionalFormatting>
  <conditionalFormatting sqref="D42:F42">
    <cfRule type="cellIs" dxfId="1161" priority="12" stopIfTrue="1" operator="equal">
      <formula>"""#N/A"""</formula>
    </cfRule>
  </conditionalFormatting>
  <conditionalFormatting sqref="D42:F42">
    <cfRule type="cellIs" dxfId="1160" priority="11" stopIfTrue="1" operator="equal">
      <formula>"""#N/A"""</formula>
    </cfRule>
  </conditionalFormatting>
  <conditionalFormatting sqref="F44:F51">
    <cfRule type="expression" dxfId="1159" priority="10">
      <formula>ISERROR(F44)</formula>
    </cfRule>
  </conditionalFormatting>
  <conditionalFormatting sqref="D42:F42">
    <cfRule type="cellIs" dxfId="1158" priority="9" stopIfTrue="1" operator="equal">
      <formula>"""#N/A"""</formula>
    </cfRule>
  </conditionalFormatting>
  <conditionalFormatting sqref="B43:E44 B47:G51 B45:B46 A43:A51 H43:H51 C46:G46 C45:E45 F44:G45">
    <cfRule type="cellIs" dxfId="1157" priority="8" stopIfTrue="1" operator="equal">
      <formula>"""#N/A"""</formula>
    </cfRule>
  </conditionalFormatting>
  <conditionalFormatting sqref="F42 D44:G51 F40:H40">
    <cfRule type="expression" dxfId="1156" priority="7">
      <formula>ISERROR(D40)</formula>
    </cfRule>
  </conditionalFormatting>
  <conditionalFormatting sqref="D42:F42">
    <cfRule type="cellIs" dxfId="1155" priority="6" stopIfTrue="1" operator="equal">
      <formula>"""#N/A"""</formula>
    </cfRule>
  </conditionalFormatting>
  <conditionalFormatting sqref="F44:F51">
    <cfRule type="expression" dxfId="1154" priority="5">
      <formula>ISERROR(F44)</formula>
    </cfRule>
  </conditionalFormatting>
  <conditionalFormatting sqref="D42:F42">
    <cfRule type="cellIs" dxfId="1153" priority="4" stopIfTrue="1" operator="equal">
      <formula>"""#N/A"""</formula>
    </cfRule>
  </conditionalFormatting>
  <conditionalFormatting sqref="D42:F42">
    <cfRule type="cellIs" dxfId="1152" priority="3" stopIfTrue="1" operator="equal">
      <formula>"""#N/A"""</formula>
    </cfRule>
  </conditionalFormatting>
  <conditionalFormatting sqref="F44:F51">
    <cfRule type="expression" dxfId="1151" priority="2">
      <formula>ISERROR(F44)</formula>
    </cfRule>
  </conditionalFormatting>
  <conditionalFormatting sqref="D42:F42">
    <cfRule type="cellIs" dxfId="1150" priority="1" stopIfTrue="1" operator="equal">
      <formula>"""#N/A"""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14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148" priority="129">
      <formula>ISERROR(A1)</formula>
    </cfRule>
  </conditionalFormatting>
  <conditionalFormatting sqref="B4:E5 B6:B7 A4:A12 H4:H12 B8:G12 C7:G7 C6:E6 F5:G6">
    <cfRule type="cellIs" dxfId="1147" priority="128" stopIfTrue="1" operator="equal">
      <formula>"""#N/A"""</formula>
    </cfRule>
  </conditionalFormatting>
  <conditionalFormatting sqref="F1:H2 A1:E12 F4:H12">
    <cfRule type="expression" dxfId="1146" priority="127">
      <formula>ISERROR(A1)</formula>
    </cfRule>
  </conditionalFormatting>
  <conditionalFormatting sqref="D3:E3">
    <cfRule type="cellIs" dxfId="1145" priority="126" stopIfTrue="1" operator="equal">
      <formula>"""#N/A"""</formula>
    </cfRule>
  </conditionalFormatting>
  <conditionalFormatting sqref="B21:G25 A17:A25 H17:H25 B17:E20 F18:G20">
    <cfRule type="cellIs" dxfId="1144" priority="125" stopIfTrue="1" operator="equal">
      <formula>"""#N/A"""</formula>
    </cfRule>
  </conditionalFormatting>
  <conditionalFormatting sqref="A16:F16 A17:H25 A14:H14 A15:D15">
    <cfRule type="expression" dxfId="1143" priority="124">
      <formula>ISERROR(A14)</formula>
    </cfRule>
  </conditionalFormatting>
  <conditionalFormatting sqref="D16:F16">
    <cfRule type="cellIs" dxfId="114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141" priority="122" stopIfTrue="1" operator="equal">
      <formula>"""#N/A"""</formula>
    </cfRule>
  </conditionalFormatting>
  <conditionalFormatting sqref="F1:H2 F16 D18:G25 F4:H14 C9:E12">
    <cfRule type="expression" dxfId="1140" priority="121">
      <formula>ISERROR(C1)</formula>
    </cfRule>
  </conditionalFormatting>
  <conditionalFormatting sqref="D16:F16">
    <cfRule type="cellIs" dxfId="1139" priority="120" stopIfTrue="1" operator="equal">
      <formula>"""#N/A"""</formula>
    </cfRule>
  </conditionalFormatting>
  <conditionalFormatting sqref="D3:E3">
    <cfRule type="cellIs" dxfId="1138" priority="119" stopIfTrue="1" operator="equal">
      <formula>"""#N/A"""</formula>
    </cfRule>
  </conditionalFormatting>
  <conditionalFormatting sqref="F18:F25">
    <cfRule type="expression" dxfId="1137" priority="118">
      <formula>ISERROR(F18)</formula>
    </cfRule>
  </conditionalFormatting>
  <conditionalFormatting sqref="D3:E3">
    <cfRule type="cellIs" dxfId="1136" priority="117" stopIfTrue="1" operator="equal">
      <formula>"""#N/A"""</formula>
    </cfRule>
  </conditionalFormatting>
  <conditionalFormatting sqref="F5:G12">
    <cfRule type="expression" dxfId="1135" priority="116">
      <formula>ISERROR(F5)</formula>
    </cfRule>
  </conditionalFormatting>
  <conditionalFormatting sqref="D3:E3">
    <cfRule type="cellIs" dxfId="1134" priority="115" stopIfTrue="1" operator="equal">
      <formula>"""#N/A"""</formula>
    </cfRule>
  </conditionalFormatting>
  <conditionalFormatting sqref="D16:F16">
    <cfRule type="cellIs" dxfId="1133" priority="114" stopIfTrue="1" operator="equal">
      <formula>"""#N/A"""</formula>
    </cfRule>
  </conditionalFormatting>
  <conditionalFormatting sqref="D16:F16">
    <cfRule type="cellIs" dxfId="1132" priority="113" stopIfTrue="1" operator="equal">
      <formula>"""#N/A"""</formula>
    </cfRule>
  </conditionalFormatting>
  <conditionalFormatting sqref="F18:F25">
    <cfRule type="expression" dxfId="1131" priority="112">
      <formula>ISERROR(F18)</formula>
    </cfRule>
  </conditionalFormatting>
  <conditionalFormatting sqref="D16:F16">
    <cfRule type="cellIs" dxfId="113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129" priority="110" stopIfTrue="1" operator="equal">
      <formula>"""#N/A"""</formula>
    </cfRule>
  </conditionalFormatting>
  <conditionalFormatting sqref="F1:H2 F16 D18:G25 F4:H14 C9:E12 F39:H39">
    <cfRule type="expression" dxfId="1128" priority="109">
      <formula>ISERROR(C1)</formula>
    </cfRule>
  </conditionalFormatting>
  <conditionalFormatting sqref="D16:F16">
    <cfRule type="cellIs" dxfId="1127" priority="108" stopIfTrue="1" operator="equal">
      <formula>"""#N/A"""</formula>
    </cfRule>
  </conditionalFormatting>
  <conditionalFormatting sqref="D3:E3">
    <cfRule type="cellIs" dxfId="1126" priority="107" stopIfTrue="1" operator="equal">
      <formula>"""#N/A"""</formula>
    </cfRule>
  </conditionalFormatting>
  <conditionalFormatting sqref="F18:F25">
    <cfRule type="expression" dxfId="1125" priority="106">
      <formula>ISERROR(F18)</formula>
    </cfRule>
  </conditionalFormatting>
  <conditionalFormatting sqref="D3:E3">
    <cfRule type="cellIs" dxfId="1124" priority="105" stopIfTrue="1" operator="equal">
      <formula>"""#N/A"""</formula>
    </cfRule>
  </conditionalFormatting>
  <conditionalFormatting sqref="F5:G12">
    <cfRule type="expression" dxfId="1123" priority="104">
      <formula>ISERROR(F5)</formula>
    </cfRule>
  </conditionalFormatting>
  <conditionalFormatting sqref="D3:E3">
    <cfRule type="cellIs" dxfId="1122" priority="103" stopIfTrue="1" operator="equal">
      <formula>"""#N/A"""</formula>
    </cfRule>
  </conditionalFormatting>
  <conditionalFormatting sqref="D16:F16">
    <cfRule type="cellIs" dxfId="1121" priority="102" stopIfTrue="1" operator="equal">
      <formula>"""#N/A"""</formula>
    </cfRule>
  </conditionalFormatting>
  <conditionalFormatting sqref="D16:F16">
    <cfRule type="cellIs" dxfId="1120" priority="101" stopIfTrue="1" operator="equal">
      <formula>"""#N/A"""</formula>
    </cfRule>
  </conditionalFormatting>
  <conditionalFormatting sqref="F18:F25">
    <cfRule type="expression" dxfId="1119" priority="100">
      <formula>ISERROR(F18)</formula>
    </cfRule>
  </conditionalFormatting>
  <conditionalFormatting sqref="D16:F16">
    <cfRule type="cellIs" dxfId="111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117" priority="98" stopIfTrue="1" operator="equal">
      <formula>"""#N/A"""</formula>
    </cfRule>
  </conditionalFormatting>
  <conditionalFormatting sqref="F1:H2 F16 D18:G25 F4:H14 C9:E12 F39:H39">
    <cfRule type="expression" dxfId="1116" priority="97">
      <formula>ISERROR(C1)</formula>
    </cfRule>
  </conditionalFormatting>
  <conditionalFormatting sqref="D16:F16">
    <cfRule type="cellIs" dxfId="1115" priority="96" stopIfTrue="1" operator="equal">
      <formula>"""#N/A"""</formula>
    </cfRule>
  </conditionalFormatting>
  <conditionalFormatting sqref="D3:E3">
    <cfRule type="cellIs" dxfId="1114" priority="95" stopIfTrue="1" operator="equal">
      <formula>"""#N/A"""</formula>
    </cfRule>
  </conditionalFormatting>
  <conditionalFormatting sqref="F18:F25">
    <cfRule type="expression" dxfId="1113" priority="94">
      <formula>ISERROR(F18)</formula>
    </cfRule>
  </conditionalFormatting>
  <conditionalFormatting sqref="D3:E3">
    <cfRule type="cellIs" dxfId="1112" priority="93" stopIfTrue="1" operator="equal">
      <formula>"""#N/A"""</formula>
    </cfRule>
  </conditionalFormatting>
  <conditionalFormatting sqref="F5:G12">
    <cfRule type="expression" dxfId="1111" priority="92">
      <formula>ISERROR(F5)</formula>
    </cfRule>
  </conditionalFormatting>
  <conditionalFormatting sqref="D3:E3">
    <cfRule type="cellIs" dxfId="1110" priority="91" stopIfTrue="1" operator="equal">
      <formula>"""#N/A"""</formula>
    </cfRule>
  </conditionalFormatting>
  <conditionalFormatting sqref="D16:F16">
    <cfRule type="cellIs" dxfId="1109" priority="90" stopIfTrue="1" operator="equal">
      <formula>"""#N/A"""</formula>
    </cfRule>
  </conditionalFormatting>
  <conditionalFormatting sqref="D16:F16">
    <cfRule type="cellIs" dxfId="1108" priority="89" stopIfTrue="1" operator="equal">
      <formula>"""#N/A"""</formula>
    </cfRule>
  </conditionalFormatting>
  <conditionalFormatting sqref="F18:F25">
    <cfRule type="expression" dxfId="1107" priority="88">
      <formula>ISERROR(F18)</formula>
    </cfRule>
  </conditionalFormatting>
  <conditionalFormatting sqref="D16:F16">
    <cfRule type="cellIs" dxfId="110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105" priority="86" stopIfTrue="1" operator="equal">
      <formula>"""#N/A"""</formula>
    </cfRule>
  </conditionalFormatting>
  <conditionalFormatting sqref="F1:H2 F16 D18:G25 F4:H14 C9:E12 F39:H39">
    <cfRule type="expression" dxfId="1104" priority="85">
      <formula>ISERROR(C1)</formula>
    </cfRule>
  </conditionalFormatting>
  <conditionalFormatting sqref="D16:F16">
    <cfRule type="cellIs" dxfId="1103" priority="84" stopIfTrue="1" operator="equal">
      <formula>"""#N/A"""</formula>
    </cfRule>
  </conditionalFormatting>
  <conditionalFormatting sqref="D3:E3">
    <cfRule type="cellIs" dxfId="1102" priority="83" stopIfTrue="1" operator="equal">
      <formula>"""#N/A"""</formula>
    </cfRule>
  </conditionalFormatting>
  <conditionalFormatting sqref="F18:F25">
    <cfRule type="expression" dxfId="1101" priority="82">
      <formula>ISERROR(F18)</formula>
    </cfRule>
  </conditionalFormatting>
  <conditionalFormatting sqref="D3:E3">
    <cfRule type="cellIs" dxfId="1100" priority="81" stopIfTrue="1" operator="equal">
      <formula>"""#N/A"""</formula>
    </cfRule>
  </conditionalFormatting>
  <conditionalFormatting sqref="F5:G12">
    <cfRule type="expression" dxfId="1099" priority="80">
      <formula>ISERROR(F5)</formula>
    </cfRule>
  </conditionalFormatting>
  <conditionalFormatting sqref="D3:E3">
    <cfRule type="cellIs" dxfId="1098" priority="79" stopIfTrue="1" operator="equal">
      <formula>"""#N/A"""</formula>
    </cfRule>
  </conditionalFormatting>
  <conditionalFormatting sqref="D16:F16">
    <cfRule type="cellIs" dxfId="1097" priority="78" stopIfTrue="1" operator="equal">
      <formula>"""#N/A"""</formula>
    </cfRule>
  </conditionalFormatting>
  <conditionalFormatting sqref="D16:F16">
    <cfRule type="cellIs" dxfId="1096" priority="77" stopIfTrue="1" operator="equal">
      <formula>"""#N/A"""</formula>
    </cfRule>
  </conditionalFormatting>
  <conditionalFormatting sqref="F18:F25">
    <cfRule type="expression" dxfId="1095" priority="76">
      <formula>ISERROR(F18)</formula>
    </cfRule>
  </conditionalFormatting>
  <conditionalFormatting sqref="D16:F16">
    <cfRule type="cellIs" dxfId="1094" priority="75" stopIfTrue="1" operator="equal">
      <formula>"""#N/A"""</formula>
    </cfRule>
  </conditionalFormatting>
  <conditionalFormatting sqref="C30:E30 H30 A30:B38 C31:H38">
    <cfRule type="cellIs" dxfId="1093" priority="74" stopIfTrue="1" operator="equal">
      <formula>"""#N/A"""</formula>
    </cfRule>
  </conditionalFormatting>
  <conditionalFormatting sqref="A29:F29 A30:H38 A27:H27 A28:D28">
    <cfRule type="expression" dxfId="1092" priority="73">
      <formula>ISERROR(A27)</formula>
    </cfRule>
  </conditionalFormatting>
  <conditionalFormatting sqref="B34:G38 A30:A38 H30:H38 B30:E33 F31:G33">
    <cfRule type="cellIs" dxfId="1091" priority="72" stopIfTrue="1" operator="equal">
      <formula>"""#N/A"""</formula>
    </cfRule>
  </conditionalFormatting>
  <conditionalFormatting sqref="A29:F29 A30:H38 A27:H27 A28:D28">
    <cfRule type="expression" dxfId="1090" priority="71">
      <formula>ISERROR(A27)</formula>
    </cfRule>
  </conditionalFormatting>
  <conditionalFormatting sqref="D29:F29">
    <cfRule type="cellIs" dxfId="1089" priority="70" stopIfTrue="1" operator="equal">
      <formula>"""#N/A"""</formula>
    </cfRule>
  </conditionalFormatting>
  <conditionalFormatting sqref="B34:G38 A30:A38 H30:H38 B30:E33 F31:G33">
    <cfRule type="cellIs" dxfId="1088" priority="69" stopIfTrue="1" operator="equal">
      <formula>"""#N/A"""</formula>
    </cfRule>
  </conditionalFormatting>
  <conditionalFormatting sqref="F29 D31:G38 F27:H27">
    <cfRule type="expression" dxfId="1087" priority="68">
      <formula>ISERROR(D27)</formula>
    </cfRule>
  </conditionalFormatting>
  <conditionalFormatting sqref="D29:F29">
    <cfRule type="cellIs" dxfId="1086" priority="67" stopIfTrue="1" operator="equal">
      <formula>"""#N/A"""</formula>
    </cfRule>
  </conditionalFormatting>
  <conditionalFormatting sqref="F31:F38">
    <cfRule type="expression" dxfId="1085" priority="66">
      <formula>ISERROR(F31)</formula>
    </cfRule>
  </conditionalFormatting>
  <conditionalFormatting sqref="D29:F29">
    <cfRule type="cellIs" dxfId="1084" priority="65" stopIfTrue="1" operator="equal">
      <formula>"""#N/A"""</formula>
    </cfRule>
  </conditionalFormatting>
  <conditionalFormatting sqref="D29:F29">
    <cfRule type="cellIs" dxfId="1083" priority="64" stopIfTrue="1" operator="equal">
      <formula>"""#N/A"""</formula>
    </cfRule>
  </conditionalFormatting>
  <conditionalFormatting sqref="F31:F38">
    <cfRule type="expression" dxfId="1082" priority="63">
      <formula>ISERROR(F31)</formula>
    </cfRule>
  </conditionalFormatting>
  <conditionalFormatting sqref="D29:F29">
    <cfRule type="cellIs" dxfId="1081" priority="62" stopIfTrue="1" operator="equal">
      <formula>"""#N/A"""</formula>
    </cfRule>
  </conditionalFormatting>
  <conditionalFormatting sqref="B30:E31 B34:G38 B32:B33 A30:A38 H30:H38 C33:G33 C32:E32 F31:G32">
    <cfRule type="cellIs" dxfId="1080" priority="61" stopIfTrue="1" operator="equal">
      <formula>"""#N/A"""</formula>
    </cfRule>
  </conditionalFormatting>
  <conditionalFormatting sqref="F29 D31:G38 F27:H27">
    <cfRule type="expression" dxfId="1079" priority="60">
      <formula>ISERROR(D27)</formula>
    </cfRule>
  </conditionalFormatting>
  <conditionalFormatting sqref="D29:F29">
    <cfRule type="cellIs" dxfId="1078" priority="59" stopIfTrue="1" operator="equal">
      <formula>"""#N/A"""</formula>
    </cfRule>
  </conditionalFormatting>
  <conditionalFormatting sqref="F31:F38">
    <cfRule type="expression" dxfId="1077" priority="58">
      <formula>ISERROR(F31)</formula>
    </cfRule>
  </conditionalFormatting>
  <conditionalFormatting sqref="D29:F29">
    <cfRule type="cellIs" dxfId="1076" priority="57" stopIfTrue="1" operator="equal">
      <formula>"""#N/A"""</formula>
    </cfRule>
  </conditionalFormatting>
  <conditionalFormatting sqref="D29:F29">
    <cfRule type="cellIs" dxfId="1075" priority="56" stopIfTrue="1" operator="equal">
      <formula>"""#N/A"""</formula>
    </cfRule>
  </conditionalFormatting>
  <conditionalFormatting sqref="F31:F38">
    <cfRule type="expression" dxfId="1074" priority="55">
      <formula>ISERROR(F31)</formula>
    </cfRule>
  </conditionalFormatting>
  <conditionalFormatting sqref="D29:F29">
    <cfRule type="cellIs" dxfId="1073" priority="54" stopIfTrue="1" operator="equal">
      <formula>"""#N/A"""</formula>
    </cfRule>
  </conditionalFormatting>
  <conditionalFormatting sqref="B30:E31 B34:G38 B32:B33 A30:A38 H30:H38 C33:G33 C32:E32 F31:G32">
    <cfRule type="cellIs" dxfId="1072" priority="53" stopIfTrue="1" operator="equal">
      <formula>"""#N/A"""</formula>
    </cfRule>
  </conditionalFormatting>
  <conditionalFormatting sqref="F29 D31:G38 F27:H27">
    <cfRule type="expression" dxfId="1071" priority="52">
      <formula>ISERROR(D27)</formula>
    </cfRule>
  </conditionalFormatting>
  <conditionalFormatting sqref="D29:F29">
    <cfRule type="cellIs" dxfId="1070" priority="51" stopIfTrue="1" operator="equal">
      <formula>"""#N/A"""</formula>
    </cfRule>
  </conditionalFormatting>
  <conditionalFormatting sqref="F31:F38">
    <cfRule type="expression" dxfId="1069" priority="50">
      <formula>ISERROR(F31)</formula>
    </cfRule>
  </conditionalFormatting>
  <conditionalFormatting sqref="D29:F29">
    <cfRule type="cellIs" dxfId="1068" priority="49" stopIfTrue="1" operator="equal">
      <formula>"""#N/A"""</formula>
    </cfRule>
  </conditionalFormatting>
  <conditionalFormatting sqref="D29:F29">
    <cfRule type="cellIs" dxfId="1067" priority="48" stopIfTrue="1" operator="equal">
      <formula>"""#N/A"""</formula>
    </cfRule>
  </conditionalFormatting>
  <conditionalFormatting sqref="F31:F38">
    <cfRule type="expression" dxfId="1066" priority="47">
      <formula>ISERROR(F31)</formula>
    </cfRule>
  </conditionalFormatting>
  <conditionalFormatting sqref="D29:F29">
    <cfRule type="cellIs" dxfId="1065" priority="46" stopIfTrue="1" operator="equal">
      <formula>"""#N/A"""</formula>
    </cfRule>
  </conditionalFormatting>
  <conditionalFormatting sqref="B30:E31 B34:G38 B32:B33 A30:A38 H30:H38 C33:G33 C32:E32 F31:G32">
    <cfRule type="cellIs" dxfId="1064" priority="45" stopIfTrue="1" operator="equal">
      <formula>"""#N/A"""</formula>
    </cfRule>
  </conditionalFormatting>
  <conditionalFormatting sqref="F29 D31:G38 F27:H27">
    <cfRule type="expression" dxfId="1063" priority="44">
      <formula>ISERROR(D27)</formula>
    </cfRule>
  </conditionalFormatting>
  <conditionalFormatting sqref="D29:F29">
    <cfRule type="cellIs" dxfId="1062" priority="43" stopIfTrue="1" operator="equal">
      <formula>"""#N/A"""</formula>
    </cfRule>
  </conditionalFormatting>
  <conditionalFormatting sqref="F31:F38">
    <cfRule type="expression" dxfId="1061" priority="42">
      <formula>ISERROR(F31)</formula>
    </cfRule>
  </conditionalFormatting>
  <conditionalFormatting sqref="D29:F29">
    <cfRule type="cellIs" dxfId="1060" priority="41" stopIfTrue="1" operator="equal">
      <formula>"""#N/A"""</formula>
    </cfRule>
  </conditionalFormatting>
  <conditionalFormatting sqref="D29:F29">
    <cfRule type="cellIs" dxfId="1059" priority="40" stopIfTrue="1" operator="equal">
      <formula>"""#N/A"""</formula>
    </cfRule>
  </conditionalFormatting>
  <conditionalFormatting sqref="F31:F38">
    <cfRule type="expression" dxfId="1058" priority="39">
      <formula>ISERROR(F31)</formula>
    </cfRule>
  </conditionalFormatting>
  <conditionalFormatting sqref="D29:F29">
    <cfRule type="cellIs" dxfId="1057" priority="38" stopIfTrue="1" operator="equal">
      <formula>"""#N/A"""</formula>
    </cfRule>
  </conditionalFormatting>
  <conditionalFormatting sqref="C43:E43 H43 A43:B51 C44:H51">
    <cfRule type="cellIs" dxfId="1056" priority="37" stopIfTrue="1" operator="equal">
      <formula>"""#N/A"""</formula>
    </cfRule>
  </conditionalFormatting>
  <conditionalFormatting sqref="A42:F42 A40:H40 A43:H51 A41:D41">
    <cfRule type="expression" dxfId="1055" priority="36">
      <formula>ISERROR(A40)</formula>
    </cfRule>
  </conditionalFormatting>
  <conditionalFormatting sqref="B47:G51 A43:A51 H43:H51 B43:E46 F44:G46">
    <cfRule type="cellIs" dxfId="1054" priority="35" stopIfTrue="1" operator="equal">
      <formula>"""#N/A"""</formula>
    </cfRule>
  </conditionalFormatting>
  <conditionalFormatting sqref="A40:H40 A42:F42 A43:H51 A41:D41">
    <cfRule type="expression" dxfId="1053" priority="34">
      <formula>ISERROR(A40)</formula>
    </cfRule>
  </conditionalFormatting>
  <conditionalFormatting sqref="D42:F42">
    <cfRule type="cellIs" dxfId="1052" priority="33" stopIfTrue="1" operator="equal">
      <formula>"""#N/A"""</formula>
    </cfRule>
  </conditionalFormatting>
  <conditionalFormatting sqref="B47:G51 A43:A51 H43:H51 B43:E46 F44:G46">
    <cfRule type="cellIs" dxfId="1051" priority="32" stopIfTrue="1" operator="equal">
      <formula>"""#N/A"""</formula>
    </cfRule>
  </conditionalFormatting>
  <conditionalFormatting sqref="F42 D44:G51 F40:H40">
    <cfRule type="expression" dxfId="1050" priority="31">
      <formula>ISERROR(D40)</formula>
    </cfRule>
  </conditionalFormatting>
  <conditionalFormatting sqref="D42:F42">
    <cfRule type="cellIs" dxfId="1049" priority="30" stopIfTrue="1" operator="equal">
      <formula>"""#N/A"""</formula>
    </cfRule>
  </conditionalFormatting>
  <conditionalFormatting sqref="F44:F51">
    <cfRule type="expression" dxfId="1048" priority="29">
      <formula>ISERROR(F44)</formula>
    </cfRule>
  </conditionalFormatting>
  <conditionalFormatting sqref="D42:F42">
    <cfRule type="cellIs" dxfId="1047" priority="28" stopIfTrue="1" operator="equal">
      <formula>"""#N/A"""</formula>
    </cfRule>
  </conditionalFormatting>
  <conditionalFormatting sqref="D42:F42">
    <cfRule type="cellIs" dxfId="1046" priority="27" stopIfTrue="1" operator="equal">
      <formula>"""#N/A"""</formula>
    </cfRule>
  </conditionalFormatting>
  <conditionalFormatting sqref="F44:F51">
    <cfRule type="expression" dxfId="1045" priority="26">
      <formula>ISERROR(F44)</formula>
    </cfRule>
  </conditionalFormatting>
  <conditionalFormatting sqref="D42:F42">
    <cfRule type="cellIs" dxfId="1044" priority="25" stopIfTrue="1" operator="equal">
      <formula>"""#N/A"""</formula>
    </cfRule>
  </conditionalFormatting>
  <conditionalFormatting sqref="B43:E44 B47:G51 B45:B46 A43:A51 H43:H51 C46:G46 C45:E45 F44:G45">
    <cfRule type="cellIs" dxfId="1043" priority="24" stopIfTrue="1" operator="equal">
      <formula>"""#N/A"""</formula>
    </cfRule>
  </conditionalFormatting>
  <conditionalFormatting sqref="F42 D44:G51 F40:H40">
    <cfRule type="expression" dxfId="1042" priority="23">
      <formula>ISERROR(D40)</formula>
    </cfRule>
  </conditionalFormatting>
  <conditionalFormatting sqref="D42:F42">
    <cfRule type="cellIs" dxfId="1041" priority="22" stopIfTrue="1" operator="equal">
      <formula>"""#N/A"""</formula>
    </cfRule>
  </conditionalFormatting>
  <conditionalFormatting sqref="F44:F51">
    <cfRule type="expression" dxfId="1040" priority="21">
      <formula>ISERROR(F44)</formula>
    </cfRule>
  </conditionalFormatting>
  <conditionalFormatting sqref="D42:F42">
    <cfRule type="cellIs" dxfId="1039" priority="20" stopIfTrue="1" operator="equal">
      <formula>"""#N/A"""</formula>
    </cfRule>
  </conditionalFormatting>
  <conditionalFormatting sqref="D42:F42">
    <cfRule type="cellIs" dxfId="1038" priority="19" stopIfTrue="1" operator="equal">
      <formula>"""#N/A"""</formula>
    </cfRule>
  </conditionalFormatting>
  <conditionalFormatting sqref="F44:F51">
    <cfRule type="expression" dxfId="1037" priority="18">
      <formula>ISERROR(F44)</formula>
    </cfRule>
  </conditionalFormatting>
  <conditionalFormatting sqref="D42:F42">
    <cfRule type="cellIs" dxfId="1036" priority="17" stopIfTrue="1" operator="equal">
      <formula>"""#N/A"""</formula>
    </cfRule>
  </conditionalFormatting>
  <conditionalFormatting sqref="B43:E44 B47:G51 B45:B46 A43:A51 H43:H51 C46:G46 C45:E45 F44:G45">
    <cfRule type="cellIs" dxfId="1035" priority="16" stopIfTrue="1" operator="equal">
      <formula>"""#N/A"""</formula>
    </cfRule>
  </conditionalFormatting>
  <conditionalFormatting sqref="F42 D44:G51 F40:H40">
    <cfRule type="expression" dxfId="1034" priority="15">
      <formula>ISERROR(D40)</formula>
    </cfRule>
  </conditionalFormatting>
  <conditionalFormatting sqref="D42:F42">
    <cfRule type="cellIs" dxfId="1033" priority="14" stopIfTrue="1" operator="equal">
      <formula>"""#N/A"""</formula>
    </cfRule>
  </conditionalFormatting>
  <conditionalFormatting sqref="F44:F51">
    <cfRule type="expression" dxfId="1032" priority="13">
      <formula>ISERROR(F44)</formula>
    </cfRule>
  </conditionalFormatting>
  <conditionalFormatting sqref="D42:F42">
    <cfRule type="cellIs" dxfId="1031" priority="12" stopIfTrue="1" operator="equal">
      <formula>"""#N/A"""</formula>
    </cfRule>
  </conditionalFormatting>
  <conditionalFormatting sqref="D42:F42">
    <cfRule type="cellIs" dxfId="1030" priority="11" stopIfTrue="1" operator="equal">
      <formula>"""#N/A"""</formula>
    </cfRule>
  </conditionalFormatting>
  <conditionalFormatting sqref="F44:F51">
    <cfRule type="expression" dxfId="1029" priority="10">
      <formula>ISERROR(F44)</formula>
    </cfRule>
  </conditionalFormatting>
  <conditionalFormatting sqref="D42:F42">
    <cfRule type="cellIs" dxfId="1028" priority="9" stopIfTrue="1" operator="equal">
      <formula>"""#N/A"""</formula>
    </cfRule>
  </conditionalFormatting>
  <conditionalFormatting sqref="B43:E44 B47:G51 B45:B46 A43:A51 H43:H51 C46:G46 C45:E45 F44:G45">
    <cfRule type="cellIs" dxfId="1027" priority="8" stopIfTrue="1" operator="equal">
      <formula>"""#N/A"""</formula>
    </cfRule>
  </conditionalFormatting>
  <conditionalFormatting sqref="F42 D44:G51 F40:H40">
    <cfRule type="expression" dxfId="1026" priority="7">
      <formula>ISERROR(D40)</formula>
    </cfRule>
  </conditionalFormatting>
  <conditionalFormatting sqref="D42:F42">
    <cfRule type="cellIs" dxfId="1025" priority="6" stopIfTrue="1" operator="equal">
      <formula>"""#N/A"""</formula>
    </cfRule>
  </conditionalFormatting>
  <conditionalFormatting sqref="F44:F51">
    <cfRule type="expression" dxfId="1024" priority="5">
      <formula>ISERROR(F44)</formula>
    </cfRule>
  </conditionalFormatting>
  <conditionalFormatting sqref="D42:F42">
    <cfRule type="cellIs" dxfId="1023" priority="4" stopIfTrue="1" operator="equal">
      <formula>"""#N/A"""</formula>
    </cfRule>
  </conditionalFormatting>
  <conditionalFormatting sqref="D42:F42">
    <cfRule type="cellIs" dxfId="1022" priority="3" stopIfTrue="1" operator="equal">
      <formula>"""#N/A"""</formula>
    </cfRule>
  </conditionalFormatting>
  <conditionalFormatting sqref="F44:F51">
    <cfRule type="expression" dxfId="1021" priority="2">
      <formula>ISERROR(F44)</formula>
    </cfRule>
  </conditionalFormatting>
  <conditionalFormatting sqref="D42:F42">
    <cfRule type="cellIs" dxfId="1020" priority="1" stopIfTrue="1" operator="equal">
      <formula>"""#N/A"""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01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018" priority="129">
      <formula>ISERROR(A1)</formula>
    </cfRule>
  </conditionalFormatting>
  <conditionalFormatting sqref="B4:E5 B6:B7 A4:A12 H4:H12 B8:G12 C7:G7 C6:E6 F5:G6">
    <cfRule type="cellIs" dxfId="1017" priority="128" stopIfTrue="1" operator="equal">
      <formula>"""#N/A"""</formula>
    </cfRule>
  </conditionalFormatting>
  <conditionalFormatting sqref="F1:H2 A1:E12 F4:H12">
    <cfRule type="expression" dxfId="1016" priority="127">
      <formula>ISERROR(A1)</formula>
    </cfRule>
  </conditionalFormatting>
  <conditionalFormatting sqref="D3:E3">
    <cfRule type="cellIs" dxfId="1015" priority="126" stopIfTrue="1" operator="equal">
      <formula>"""#N/A"""</formula>
    </cfRule>
  </conditionalFormatting>
  <conditionalFormatting sqref="B21:G25 A17:A25 H17:H25 B17:E20 F18:G20">
    <cfRule type="cellIs" dxfId="1014" priority="125" stopIfTrue="1" operator="equal">
      <formula>"""#N/A"""</formula>
    </cfRule>
  </conditionalFormatting>
  <conditionalFormatting sqref="A16:F16 A17:H25 A14:H14 A15:D15">
    <cfRule type="expression" dxfId="1013" priority="124">
      <formula>ISERROR(A14)</formula>
    </cfRule>
  </conditionalFormatting>
  <conditionalFormatting sqref="D16:F16">
    <cfRule type="cellIs" dxfId="101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011" priority="122" stopIfTrue="1" operator="equal">
      <formula>"""#N/A"""</formula>
    </cfRule>
  </conditionalFormatting>
  <conditionalFormatting sqref="F1:H2 F16 D18:G25 F4:H14 C9:E12">
    <cfRule type="expression" dxfId="1010" priority="121">
      <formula>ISERROR(C1)</formula>
    </cfRule>
  </conditionalFormatting>
  <conditionalFormatting sqref="D16:F16">
    <cfRule type="cellIs" dxfId="1009" priority="120" stopIfTrue="1" operator="equal">
      <formula>"""#N/A"""</formula>
    </cfRule>
  </conditionalFormatting>
  <conditionalFormatting sqref="D3:E3">
    <cfRule type="cellIs" dxfId="1008" priority="119" stopIfTrue="1" operator="equal">
      <formula>"""#N/A"""</formula>
    </cfRule>
  </conditionalFormatting>
  <conditionalFormatting sqref="F18:F25">
    <cfRule type="expression" dxfId="1007" priority="118">
      <formula>ISERROR(F18)</formula>
    </cfRule>
  </conditionalFormatting>
  <conditionalFormatting sqref="D3:E3">
    <cfRule type="cellIs" dxfId="1006" priority="117" stopIfTrue="1" operator="equal">
      <formula>"""#N/A"""</formula>
    </cfRule>
  </conditionalFormatting>
  <conditionalFormatting sqref="F5:G12">
    <cfRule type="expression" dxfId="1005" priority="116">
      <formula>ISERROR(F5)</formula>
    </cfRule>
  </conditionalFormatting>
  <conditionalFormatting sqref="D3:E3">
    <cfRule type="cellIs" dxfId="1004" priority="115" stopIfTrue="1" operator="equal">
      <formula>"""#N/A"""</formula>
    </cfRule>
  </conditionalFormatting>
  <conditionalFormatting sqref="D16:F16">
    <cfRule type="cellIs" dxfId="1003" priority="114" stopIfTrue="1" operator="equal">
      <formula>"""#N/A"""</formula>
    </cfRule>
  </conditionalFormatting>
  <conditionalFormatting sqref="D16:F16">
    <cfRule type="cellIs" dxfId="1002" priority="113" stopIfTrue="1" operator="equal">
      <formula>"""#N/A"""</formula>
    </cfRule>
  </conditionalFormatting>
  <conditionalFormatting sqref="F18:F25">
    <cfRule type="expression" dxfId="1001" priority="112">
      <formula>ISERROR(F18)</formula>
    </cfRule>
  </conditionalFormatting>
  <conditionalFormatting sqref="D16:F16">
    <cfRule type="cellIs" dxfId="100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999" priority="110" stopIfTrue="1" operator="equal">
      <formula>"""#N/A"""</formula>
    </cfRule>
  </conditionalFormatting>
  <conditionalFormatting sqref="F1:H2 F16 D18:G25 F4:H14 C9:E12 F39:H39">
    <cfRule type="expression" dxfId="998" priority="109">
      <formula>ISERROR(C1)</formula>
    </cfRule>
  </conditionalFormatting>
  <conditionalFormatting sqref="D16:F16">
    <cfRule type="cellIs" dxfId="997" priority="108" stopIfTrue="1" operator="equal">
      <formula>"""#N/A"""</formula>
    </cfRule>
  </conditionalFormatting>
  <conditionalFormatting sqref="D3:E3">
    <cfRule type="cellIs" dxfId="996" priority="107" stopIfTrue="1" operator="equal">
      <formula>"""#N/A"""</formula>
    </cfRule>
  </conditionalFormatting>
  <conditionalFormatting sqref="F18:F25">
    <cfRule type="expression" dxfId="995" priority="106">
      <formula>ISERROR(F18)</formula>
    </cfRule>
  </conditionalFormatting>
  <conditionalFormatting sqref="D3:E3">
    <cfRule type="cellIs" dxfId="994" priority="105" stopIfTrue="1" operator="equal">
      <formula>"""#N/A"""</formula>
    </cfRule>
  </conditionalFormatting>
  <conditionalFormatting sqref="F5:G12">
    <cfRule type="expression" dxfId="993" priority="104">
      <formula>ISERROR(F5)</formula>
    </cfRule>
  </conditionalFormatting>
  <conditionalFormatting sqref="D3:E3">
    <cfRule type="cellIs" dxfId="992" priority="103" stopIfTrue="1" operator="equal">
      <formula>"""#N/A"""</formula>
    </cfRule>
  </conditionalFormatting>
  <conditionalFormatting sqref="D16:F16">
    <cfRule type="cellIs" dxfId="991" priority="102" stopIfTrue="1" operator="equal">
      <formula>"""#N/A"""</formula>
    </cfRule>
  </conditionalFormatting>
  <conditionalFormatting sqref="D16:F16">
    <cfRule type="cellIs" dxfId="990" priority="101" stopIfTrue="1" operator="equal">
      <formula>"""#N/A"""</formula>
    </cfRule>
  </conditionalFormatting>
  <conditionalFormatting sqref="F18:F25">
    <cfRule type="expression" dxfId="989" priority="100">
      <formula>ISERROR(F18)</formula>
    </cfRule>
  </conditionalFormatting>
  <conditionalFormatting sqref="D16:F16">
    <cfRule type="cellIs" dxfId="98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987" priority="98" stopIfTrue="1" operator="equal">
      <formula>"""#N/A"""</formula>
    </cfRule>
  </conditionalFormatting>
  <conditionalFormatting sqref="F1:H2 F16 D18:G25 F4:H14 C9:E12 F39:H39">
    <cfRule type="expression" dxfId="986" priority="97">
      <formula>ISERROR(C1)</formula>
    </cfRule>
  </conditionalFormatting>
  <conditionalFormatting sqref="D16:F16">
    <cfRule type="cellIs" dxfId="985" priority="96" stopIfTrue="1" operator="equal">
      <formula>"""#N/A"""</formula>
    </cfRule>
  </conditionalFormatting>
  <conditionalFormatting sqref="D3:E3">
    <cfRule type="cellIs" dxfId="984" priority="95" stopIfTrue="1" operator="equal">
      <formula>"""#N/A"""</formula>
    </cfRule>
  </conditionalFormatting>
  <conditionalFormatting sqref="F18:F25">
    <cfRule type="expression" dxfId="983" priority="94">
      <formula>ISERROR(F18)</formula>
    </cfRule>
  </conditionalFormatting>
  <conditionalFormatting sqref="D3:E3">
    <cfRule type="cellIs" dxfId="982" priority="93" stopIfTrue="1" operator="equal">
      <formula>"""#N/A"""</formula>
    </cfRule>
  </conditionalFormatting>
  <conditionalFormatting sqref="F5:G12">
    <cfRule type="expression" dxfId="981" priority="92">
      <formula>ISERROR(F5)</formula>
    </cfRule>
  </conditionalFormatting>
  <conditionalFormatting sqref="D3:E3">
    <cfRule type="cellIs" dxfId="980" priority="91" stopIfTrue="1" operator="equal">
      <formula>"""#N/A"""</formula>
    </cfRule>
  </conditionalFormatting>
  <conditionalFormatting sqref="D16:F16">
    <cfRule type="cellIs" dxfId="979" priority="90" stopIfTrue="1" operator="equal">
      <formula>"""#N/A"""</formula>
    </cfRule>
  </conditionalFormatting>
  <conditionalFormatting sqref="D16:F16">
    <cfRule type="cellIs" dxfId="978" priority="89" stopIfTrue="1" operator="equal">
      <formula>"""#N/A"""</formula>
    </cfRule>
  </conditionalFormatting>
  <conditionalFormatting sqref="F18:F25">
    <cfRule type="expression" dxfId="977" priority="88">
      <formula>ISERROR(F18)</formula>
    </cfRule>
  </conditionalFormatting>
  <conditionalFormatting sqref="D16:F16">
    <cfRule type="cellIs" dxfId="97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975" priority="86" stopIfTrue="1" operator="equal">
      <formula>"""#N/A"""</formula>
    </cfRule>
  </conditionalFormatting>
  <conditionalFormatting sqref="F1:H2 F16 D18:G25 F4:H14 C9:E12 F39:H39">
    <cfRule type="expression" dxfId="974" priority="85">
      <formula>ISERROR(C1)</formula>
    </cfRule>
  </conditionalFormatting>
  <conditionalFormatting sqref="D16:F16">
    <cfRule type="cellIs" dxfId="973" priority="84" stopIfTrue="1" operator="equal">
      <formula>"""#N/A"""</formula>
    </cfRule>
  </conditionalFormatting>
  <conditionalFormatting sqref="D3:E3">
    <cfRule type="cellIs" dxfId="972" priority="83" stopIfTrue="1" operator="equal">
      <formula>"""#N/A"""</formula>
    </cfRule>
  </conditionalFormatting>
  <conditionalFormatting sqref="F18:F25">
    <cfRule type="expression" dxfId="971" priority="82">
      <formula>ISERROR(F18)</formula>
    </cfRule>
  </conditionalFormatting>
  <conditionalFormatting sqref="D3:E3">
    <cfRule type="cellIs" dxfId="970" priority="81" stopIfTrue="1" operator="equal">
      <formula>"""#N/A"""</formula>
    </cfRule>
  </conditionalFormatting>
  <conditionalFormatting sqref="F5:G12">
    <cfRule type="expression" dxfId="969" priority="80">
      <formula>ISERROR(F5)</formula>
    </cfRule>
  </conditionalFormatting>
  <conditionalFormatting sqref="D3:E3">
    <cfRule type="cellIs" dxfId="968" priority="79" stopIfTrue="1" operator="equal">
      <formula>"""#N/A"""</formula>
    </cfRule>
  </conditionalFormatting>
  <conditionalFormatting sqref="D16:F16">
    <cfRule type="cellIs" dxfId="967" priority="78" stopIfTrue="1" operator="equal">
      <formula>"""#N/A"""</formula>
    </cfRule>
  </conditionalFormatting>
  <conditionalFormatting sqref="D16:F16">
    <cfRule type="cellIs" dxfId="966" priority="77" stopIfTrue="1" operator="equal">
      <formula>"""#N/A"""</formula>
    </cfRule>
  </conditionalFormatting>
  <conditionalFormatting sqref="F18:F25">
    <cfRule type="expression" dxfId="965" priority="76">
      <formula>ISERROR(F18)</formula>
    </cfRule>
  </conditionalFormatting>
  <conditionalFormatting sqref="D16:F16">
    <cfRule type="cellIs" dxfId="964" priority="75" stopIfTrue="1" operator="equal">
      <formula>"""#N/A"""</formula>
    </cfRule>
  </conditionalFormatting>
  <conditionalFormatting sqref="C30:E30 H30 A30:B38 C31:H38">
    <cfRule type="cellIs" dxfId="963" priority="74" stopIfTrue="1" operator="equal">
      <formula>"""#N/A"""</formula>
    </cfRule>
  </conditionalFormatting>
  <conditionalFormatting sqref="A29:F29 A30:H38 A27:H27 A28:D28">
    <cfRule type="expression" dxfId="962" priority="73">
      <formula>ISERROR(A27)</formula>
    </cfRule>
  </conditionalFormatting>
  <conditionalFormatting sqref="B34:G38 A30:A38 H30:H38 B30:E33 F31:G33">
    <cfRule type="cellIs" dxfId="961" priority="72" stopIfTrue="1" operator="equal">
      <formula>"""#N/A"""</formula>
    </cfRule>
  </conditionalFormatting>
  <conditionalFormatting sqref="A29:F29 A30:H38 A27:H27 A28:D28">
    <cfRule type="expression" dxfId="960" priority="71">
      <formula>ISERROR(A27)</formula>
    </cfRule>
  </conditionalFormatting>
  <conditionalFormatting sqref="D29:F29">
    <cfRule type="cellIs" dxfId="959" priority="70" stopIfTrue="1" operator="equal">
      <formula>"""#N/A"""</formula>
    </cfRule>
  </conditionalFormatting>
  <conditionalFormatting sqref="B34:G38 A30:A38 H30:H38 B30:E33 F31:G33">
    <cfRule type="cellIs" dxfId="958" priority="69" stopIfTrue="1" operator="equal">
      <formula>"""#N/A"""</formula>
    </cfRule>
  </conditionalFormatting>
  <conditionalFormatting sqref="F29 D31:G38 F27:H27">
    <cfRule type="expression" dxfId="957" priority="68">
      <formula>ISERROR(D27)</formula>
    </cfRule>
  </conditionalFormatting>
  <conditionalFormatting sqref="D29:F29">
    <cfRule type="cellIs" dxfId="956" priority="67" stopIfTrue="1" operator="equal">
      <formula>"""#N/A"""</formula>
    </cfRule>
  </conditionalFormatting>
  <conditionalFormatting sqref="F31:F38">
    <cfRule type="expression" dxfId="955" priority="66">
      <formula>ISERROR(F31)</formula>
    </cfRule>
  </conditionalFormatting>
  <conditionalFormatting sqref="D29:F29">
    <cfRule type="cellIs" dxfId="954" priority="65" stopIfTrue="1" operator="equal">
      <formula>"""#N/A"""</formula>
    </cfRule>
  </conditionalFormatting>
  <conditionalFormatting sqref="D29:F29">
    <cfRule type="cellIs" dxfId="953" priority="64" stopIfTrue="1" operator="equal">
      <formula>"""#N/A"""</formula>
    </cfRule>
  </conditionalFormatting>
  <conditionalFormatting sqref="F31:F38">
    <cfRule type="expression" dxfId="952" priority="63">
      <formula>ISERROR(F31)</formula>
    </cfRule>
  </conditionalFormatting>
  <conditionalFormatting sqref="D29:F29">
    <cfRule type="cellIs" dxfId="951" priority="62" stopIfTrue="1" operator="equal">
      <formula>"""#N/A"""</formula>
    </cfRule>
  </conditionalFormatting>
  <conditionalFormatting sqref="B30:E31 B34:G38 B32:B33 A30:A38 H30:H38 C33:G33 C32:E32 F31:G32">
    <cfRule type="cellIs" dxfId="950" priority="61" stopIfTrue="1" operator="equal">
      <formula>"""#N/A"""</formula>
    </cfRule>
  </conditionalFormatting>
  <conditionalFormatting sqref="F29 D31:G38 F27:H27">
    <cfRule type="expression" dxfId="949" priority="60">
      <formula>ISERROR(D27)</formula>
    </cfRule>
  </conditionalFormatting>
  <conditionalFormatting sqref="D29:F29">
    <cfRule type="cellIs" dxfId="948" priority="59" stopIfTrue="1" operator="equal">
      <formula>"""#N/A"""</formula>
    </cfRule>
  </conditionalFormatting>
  <conditionalFormatting sqref="F31:F38">
    <cfRule type="expression" dxfId="947" priority="58">
      <formula>ISERROR(F31)</formula>
    </cfRule>
  </conditionalFormatting>
  <conditionalFormatting sqref="D29:F29">
    <cfRule type="cellIs" dxfId="946" priority="57" stopIfTrue="1" operator="equal">
      <formula>"""#N/A"""</formula>
    </cfRule>
  </conditionalFormatting>
  <conditionalFormatting sqref="D29:F29">
    <cfRule type="cellIs" dxfId="945" priority="56" stopIfTrue="1" operator="equal">
      <formula>"""#N/A"""</formula>
    </cfRule>
  </conditionalFormatting>
  <conditionalFormatting sqref="F31:F38">
    <cfRule type="expression" dxfId="944" priority="55">
      <formula>ISERROR(F31)</formula>
    </cfRule>
  </conditionalFormatting>
  <conditionalFormatting sqref="D29:F29">
    <cfRule type="cellIs" dxfId="943" priority="54" stopIfTrue="1" operator="equal">
      <formula>"""#N/A"""</formula>
    </cfRule>
  </conditionalFormatting>
  <conditionalFormatting sqref="B30:E31 B34:G38 B32:B33 A30:A38 H30:H38 C33:G33 C32:E32 F31:G32">
    <cfRule type="cellIs" dxfId="942" priority="53" stopIfTrue="1" operator="equal">
      <formula>"""#N/A"""</formula>
    </cfRule>
  </conditionalFormatting>
  <conditionalFormatting sqref="F29 D31:G38 F27:H27">
    <cfRule type="expression" dxfId="941" priority="52">
      <formula>ISERROR(D27)</formula>
    </cfRule>
  </conditionalFormatting>
  <conditionalFormatting sqref="D29:F29">
    <cfRule type="cellIs" dxfId="940" priority="51" stopIfTrue="1" operator="equal">
      <formula>"""#N/A"""</formula>
    </cfRule>
  </conditionalFormatting>
  <conditionalFormatting sqref="F31:F38">
    <cfRule type="expression" dxfId="939" priority="50">
      <formula>ISERROR(F31)</formula>
    </cfRule>
  </conditionalFormatting>
  <conditionalFormatting sqref="D29:F29">
    <cfRule type="cellIs" dxfId="938" priority="49" stopIfTrue="1" operator="equal">
      <formula>"""#N/A"""</formula>
    </cfRule>
  </conditionalFormatting>
  <conditionalFormatting sqref="D29:F29">
    <cfRule type="cellIs" dxfId="937" priority="48" stopIfTrue="1" operator="equal">
      <formula>"""#N/A"""</formula>
    </cfRule>
  </conditionalFormatting>
  <conditionalFormatting sqref="F31:F38">
    <cfRule type="expression" dxfId="936" priority="47">
      <formula>ISERROR(F31)</formula>
    </cfRule>
  </conditionalFormatting>
  <conditionalFormatting sqref="D29:F29">
    <cfRule type="cellIs" dxfId="935" priority="46" stopIfTrue="1" operator="equal">
      <formula>"""#N/A"""</formula>
    </cfRule>
  </conditionalFormatting>
  <conditionalFormatting sqref="B30:E31 B34:G38 B32:B33 A30:A38 H30:H38 C33:G33 C32:E32 F31:G32">
    <cfRule type="cellIs" dxfId="934" priority="45" stopIfTrue="1" operator="equal">
      <formula>"""#N/A"""</formula>
    </cfRule>
  </conditionalFormatting>
  <conditionalFormatting sqref="F29 D31:G38 F27:H27">
    <cfRule type="expression" dxfId="933" priority="44">
      <formula>ISERROR(D27)</formula>
    </cfRule>
  </conditionalFormatting>
  <conditionalFormatting sqref="D29:F29">
    <cfRule type="cellIs" dxfId="932" priority="43" stopIfTrue="1" operator="equal">
      <formula>"""#N/A"""</formula>
    </cfRule>
  </conditionalFormatting>
  <conditionalFormatting sqref="F31:F38">
    <cfRule type="expression" dxfId="931" priority="42">
      <formula>ISERROR(F31)</formula>
    </cfRule>
  </conditionalFormatting>
  <conditionalFormatting sqref="D29:F29">
    <cfRule type="cellIs" dxfId="930" priority="41" stopIfTrue="1" operator="equal">
      <formula>"""#N/A"""</formula>
    </cfRule>
  </conditionalFormatting>
  <conditionalFormatting sqref="D29:F29">
    <cfRule type="cellIs" dxfId="929" priority="40" stopIfTrue="1" operator="equal">
      <formula>"""#N/A"""</formula>
    </cfRule>
  </conditionalFormatting>
  <conditionalFormatting sqref="F31:F38">
    <cfRule type="expression" dxfId="928" priority="39">
      <formula>ISERROR(F31)</formula>
    </cfRule>
  </conditionalFormatting>
  <conditionalFormatting sqref="D29:F29">
    <cfRule type="cellIs" dxfId="927" priority="38" stopIfTrue="1" operator="equal">
      <formula>"""#N/A"""</formula>
    </cfRule>
  </conditionalFormatting>
  <conditionalFormatting sqref="C43:E43 H43 A43:B51 C44:H51">
    <cfRule type="cellIs" dxfId="926" priority="37" stopIfTrue="1" operator="equal">
      <formula>"""#N/A"""</formula>
    </cfRule>
  </conditionalFormatting>
  <conditionalFormatting sqref="A42:F42 A40:H40 A43:H51 A41:D41">
    <cfRule type="expression" dxfId="925" priority="36">
      <formula>ISERROR(A40)</formula>
    </cfRule>
  </conditionalFormatting>
  <conditionalFormatting sqref="B47:G51 A43:A51 H43:H51 B43:E46 F44:G46">
    <cfRule type="cellIs" dxfId="924" priority="35" stopIfTrue="1" operator="equal">
      <formula>"""#N/A"""</formula>
    </cfRule>
  </conditionalFormatting>
  <conditionalFormatting sqref="A40:H40 A42:F42 A43:H51 A41:D41">
    <cfRule type="expression" dxfId="923" priority="34">
      <formula>ISERROR(A40)</formula>
    </cfRule>
  </conditionalFormatting>
  <conditionalFormatting sqref="D42:F42">
    <cfRule type="cellIs" dxfId="922" priority="33" stopIfTrue="1" operator="equal">
      <formula>"""#N/A"""</formula>
    </cfRule>
  </conditionalFormatting>
  <conditionalFormatting sqref="B47:G51 A43:A51 H43:H51 B43:E46 F44:G46">
    <cfRule type="cellIs" dxfId="921" priority="32" stopIfTrue="1" operator="equal">
      <formula>"""#N/A"""</formula>
    </cfRule>
  </conditionalFormatting>
  <conditionalFormatting sqref="F42 D44:G51 F40:H40">
    <cfRule type="expression" dxfId="920" priority="31">
      <formula>ISERROR(D40)</formula>
    </cfRule>
  </conditionalFormatting>
  <conditionalFormatting sqref="D42:F42">
    <cfRule type="cellIs" dxfId="919" priority="30" stopIfTrue="1" operator="equal">
      <formula>"""#N/A"""</formula>
    </cfRule>
  </conditionalFormatting>
  <conditionalFormatting sqref="F44:F51">
    <cfRule type="expression" dxfId="918" priority="29">
      <formula>ISERROR(F44)</formula>
    </cfRule>
  </conditionalFormatting>
  <conditionalFormatting sqref="D42:F42">
    <cfRule type="cellIs" dxfId="917" priority="28" stopIfTrue="1" operator="equal">
      <formula>"""#N/A"""</formula>
    </cfRule>
  </conditionalFormatting>
  <conditionalFormatting sqref="D42:F42">
    <cfRule type="cellIs" dxfId="916" priority="27" stopIfTrue="1" operator="equal">
      <formula>"""#N/A"""</formula>
    </cfRule>
  </conditionalFormatting>
  <conditionalFormatting sqref="F44:F51">
    <cfRule type="expression" dxfId="915" priority="26">
      <formula>ISERROR(F44)</formula>
    </cfRule>
  </conditionalFormatting>
  <conditionalFormatting sqref="D42:F42">
    <cfRule type="cellIs" dxfId="914" priority="25" stopIfTrue="1" operator="equal">
      <formula>"""#N/A"""</formula>
    </cfRule>
  </conditionalFormatting>
  <conditionalFormatting sqref="B43:E44 B47:G51 B45:B46 A43:A51 H43:H51 C46:G46 C45:E45 F44:G45">
    <cfRule type="cellIs" dxfId="913" priority="24" stopIfTrue="1" operator="equal">
      <formula>"""#N/A"""</formula>
    </cfRule>
  </conditionalFormatting>
  <conditionalFormatting sqref="F42 D44:G51 F40:H40">
    <cfRule type="expression" dxfId="912" priority="23">
      <formula>ISERROR(D40)</formula>
    </cfRule>
  </conditionalFormatting>
  <conditionalFormatting sqref="D42:F42">
    <cfRule type="cellIs" dxfId="911" priority="22" stopIfTrue="1" operator="equal">
      <formula>"""#N/A"""</formula>
    </cfRule>
  </conditionalFormatting>
  <conditionalFormatting sqref="F44:F51">
    <cfRule type="expression" dxfId="910" priority="21">
      <formula>ISERROR(F44)</formula>
    </cfRule>
  </conditionalFormatting>
  <conditionalFormatting sqref="D42:F42">
    <cfRule type="cellIs" dxfId="909" priority="20" stopIfTrue="1" operator="equal">
      <formula>"""#N/A"""</formula>
    </cfRule>
  </conditionalFormatting>
  <conditionalFormatting sqref="D42:F42">
    <cfRule type="cellIs" dxfId="908" priority="19" stopIfTrue="1" operator="equal">
      <formula>"""#N/A"""</formula>
    </cfRule>
  </conditionalFormatting>
  <conditionalFormatting sqref="F44:F51">
    <cfRule type="expression" dxfId="907" priority="18">
      <formula>ISERROR(F44)</formula>
    </cfRule>
  </conditionalFormatting>
  <conditionalFormatting sqref="D42:F42">
    <cfRule type="cellIs" dxfId="906" priority="17" stopIfTrue="1" operator="equal">
      <formula>"""#N/A"""</formula>
    </cfRule>
  </conditionalFormatting>
  <conditionalFormatting sqref="B43:E44 B47:G51 B45:B46 A43:A51 H43:H51 C46:G46 C45:E45 F44:G45">
    <cfRule type="cellIs" dxfId="905" priority="16" stopIfTrue="1" operator="equal">
      <formula>"""#N/A"""</formula>
    </cfRule>
  </conditionalFormatting>
  <conditionalFormatting sqref="F42 D44:G51 F40:H40">
    <cfRule type="expression" dxfId="904" priority="15">
      <formula>ISERROR(D40)</formula>
    </cfRule>
  </conditionalFormatting>
  <conditionalFormatting sqref="D42:F42">
    <cfRule type="cellIs" dxfId="903" priority="14" stopIfTrue="1" operator="equal">
      <formula>"""#N/A"""</formula>
    </cfRule>
  </conditionalFormatting>
  <conditionalFormatting sqref="F44:F51">
    <cfRule type="expression" dxfId="902" priority="13">
      <formula>ISERROR(F44)</formula>
    </cfRule>
  </conditionalFormatting>
  <conditionalFormatting sqref="D42:F42">
    <cfRule type="cellIs" dxfId="901" priority="12" stopIfTrue="1" operator="equal">
      <formula>"""#N/A"""</formula>
    </cfRule>
  </conditionalFormatting>
  <conditionalFormatting sqref="D42:F42">
    <cfRule type="cellIs" dxfId="900" priority="11" stopIfTrue="1" operator="equal">
      <formula>"""#N/A"""</formula>
    </cfRule>
  </conditionalFormatting>
  <conditionalFormatting sqref="F44:F51">
    <cfRule type="expression" dxfId="899" priority="10">
      <formula>ISERROR(F44)</formula>
    </cfRule>
  </conditionalFormatting>
  <conditionalFormatting sqref="D42:F42">
    <cfRule type="cellIs" dxfId="898" priority="9" stopIfTrue="1" operator="equal">
      <formula>"""#N/A"""</formula>
    </cfRule>
  </conditionalFormatting>
  <conditionalFormatting sqref="B43:E44 B47:G51 B45:B46 A43:A51 H43:H51 C46:G46 C45:E45 F44:G45">
    <cfRule type="cellIs" dxfId="897" priority="8" stopIfTrue="1" operator="equal">
      <formula>"""#N/A"""</formula>
    </cfRule>
  </conditionalFormatting>
  <conditionalFormatting sqref="F42 D44:G51 F40:H40">
    <cfRule type="expression" dxfId="896" priority="7">
      <formula>ISERROR(D40)</formula>
    </cfRule>
  </conditionalFormatting>
  <conditionalFormatting sqref="D42:F42">
    <cfRule type="cellIs" dxfId="895" priority="6" stopIfTrue="1" operator="equal">
      <formula>"""#N/A"""</formula>
    </cfRule>
  </conditionalFormatting>
  <conditionalFormatting sqref="F44:F51">
    <cfRule type="expression" dxfId="894" priority="5">
      <formula>ISERROR(F44)</formula>
    </cfRule>
  </conditionalFormatting>
  <conditionalFormatting sqref="D42:F42">
    <cfRule type="cellIs" dxfId="893" priority="4" stopIfTrue="1" operator="equal">
      <formula>"""#N/A"""</formula>
    </cfRule>
  </conditionalFormatting>
  <conditionalFormatting sqref="D42:F42">
    <cfRule type="cellIs" dxfId="892" priority="3" stopIfTrue="1" operator="equal">
      <formula>"""#N/A"""</formula>
    </cfRule>
  </conditionalFormatting>
  <conditionalFormatting sqref="F44:F51">
    <cfRule type="expression" dxfId="891" priority="2">
      <formula>ISERROR(F44)</formula>
    </cfRule>
  </conditionalFormatting>
  <conditionalFormatting sqref="D42:F42">
    <cfRule type="cellIs" dxfId="890" priority="1" stopIfTrue="1" operator="equal">
      <formula>"""#N/A"""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88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888" priority="129">
      <formula>ISERROR(A1)</formula>
    </cfRule>
  </conditionalFormatting>
  <conditionalFormatting sqref="B4:E5 B6:B7 A4:A12 H4:H12 B8:G12 C7:G7 C6:E6 F5:G6">
    <cfRule type="cellIs" dxfId="887" priority="128" stopIfTrue="1" operator="equal">
      <formula>"""#N/A"""</formula>
    </cfRule>
  </conditionalFormatting>
  <conditionalFormatting sqref="F1:H2 A1:E12 F4:H12">
    <cfRule type="expression" dxfId="886" priority="127">
      <formula>ISERROR(A1)</formula>
    </cfRule>
  </conditionalFormatting>
  <conditionalFormatting sqref="D3:E3">
    <cfRule type="cellIs" dxfId="885" priority="126" stopIfTrue="1" operator="equal">
      <formula>"""#N/A"""</formula>
    </cfRule>
  </conditionalFormatting>
  <conditionalFormatting sqref="B21:G25 A17:A25 H17:H25 B17:E20 F18:G20">
    <cfRule type="cellIs" dxfId="884" priority="125" stopIfTrue="1" operator="equal">
      <formula>"""#N/A"""</formula>
    </cfRule>
  </conditionalFormatting>
  <conditionalFormatting sqref="A16:F16 A17:H25 A14:H14 A15:D15">
    <cfRule type="expression" dxfId="883" priority="124">
      <formula>ISERROR(A14)</formula>
    </cfRule>
  </conditionalFormatting>
  <conditionalFormatting sqref="D16:F16">
    <cfRule type="cellIs" dxfId="88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881" priority="122" stopIfTrue="1" operator="equal">
      <formula>"""#N/A"""</formula>
    </cfRule>
  </conditionalFormatting>
  <conditionalFormatting sqref="F1:H2 F16 D18:G25 F4:H14 C9:E12">
    <cfRule type="expression" dxfId="880" priority="121">
      <formula>ISERROR(C1)</formula>
    </cfRule>
  </conditionalFormatting>
  <conditionalFormatting sqref="D16:F16">
    <cfRule type="cellIs" dxfId="879" priority="120" stopIfTrue="1" operator="equal">
      <formula>"""#N/A"""</formula>
    </cfRule>
  </conditionalFormatting>
  <conditionalFormatting sqref="D3:E3">
    <cfRule type="cellIs" dxfId="878" priority="119" stopIfTrue="1" operator="equal">
      <formula>"""#N/A"""</formula>
    </cfRule>
  </conditionalFormatting>
  <conditionalFormatting sqref="F18:F25">
    <cfRule type="expression" dxfId="877" priority="118">
      <formula>ISERROR(F18)</formula>
    </cfRule>
  </conditionalFormatting>
  <conditionalFormatting sqref="D3:E3">
    <cfRule type="cellIs" dxfId="876" priority="117" stopIfTrue="1" operator="equal">
      <formula>"""#N/A"""</formula>
    </cfRule>
  </conditionalFormatting>
  <conditionalFormatting sqref="F5:G12">
    <cfRule type="expression" dxfId="875" priority="116">
      <formula>ISERROR(F5)</formula>
    </cfRule>
  </conditionalFormatting>
  <conditionalFormatting sqref="D3:E3">
    <cfRule type="cellIs" dxfId="874" priority="115" stopIfTrue="1" operator="equal">
      <formula>"""#N/A"""</formula>
    </cfRule>
  </conditionalFormatting>
  <conditionalFormatting sqref="D16:F16">
    <cfRule type="cellIs" dxfId="873" priority="114" stopIfTrue="1" operator="equal">
      <formula>"""#N/A"""</formula>
    </cfRule>
  </conditionalFormatting>
  <conditionalFormatting sqref="D16:F16">
    <cfRule type="cellIs" dxfId="872" priority="113" stopIfTrue="1" operator="equal">
      <formula>"""#N/A"""</formula>
    </cfRule>
  </conditionalFormatting>
  <conditionalFormatting sqref="F18:F25">
    <cfRule type="expression" dxfId="871" priority="112">
      <formula>ISERROR(F18)</formula>
    </cfRule>
  </conditionalFormatting>
  <conditionalFormatting sqref="D16:F16">
    <cfRule type="cellIs" dxfId="87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869" priority="110" stopIfTrue="1" operator="equal">
      <formula>"""#N/A"""</formula>
    </cfRule>
  </conditionalFormatting>
  <conditionalFormatting sqref="F1:H2 F16 D18:G25 F4:H14 C9:E12 F39:H39">
    <cfRule type="expression" dxfId="868" priority="109">
      <formula>ISERROR(C1)</formula>
    </cfRule>
  </conditionalFormatting>
  <conditionalFormatting sqref="D16:F16">
    <cfRule type="cellIs" dxfId="867" priority="108" stopIfTrue="1" operator="equal">
      <formula>"""#N/A"""</formula>
    </cfRule>
  </conditionalFormatting>
  <conditionalFormatting sqref="D3:E3">
    <cfRule type="cellIs" dxfId="866" priority="107" stopIfTrue="1" operator="equal">
      <formula>"""#N/A"""</formula>
    </cfRule>
  </conditionalFormatting>
  <conditionalFormatting sqref="F18:F25">
    <cfRule type="expression" dxfId="865" priority="106">
      <formula>ISERROR(F18)</formula>
    </cfRule>
  </conditionalFormatting>
  <conditionalFormatting sqref="D3:E3">
    <cfRule type="cellIs" dxfId="864" priority="105" stopIfTrue="1" operator="equal">
      <formula>"""#N/A"""</formula>
    </cfRule>
  </conditionalFormatting>
  <conditionalFormatting sqref="F5:G12">
    <cfRule type="expression" dxfId="863" priority="104">
      <formula>ISERROR(F5)</formula>
    </cfRule>
  </conditionalFormatting>
  <conditionalFormatting sqref="D3:E3">
    <cfRule type="cellIs" dxfId="862" priority="103" stopIfTrue="1" operator="equal">
      <formula>"""#N/A"""</formula>
    </cfRule>
  </conditionalFormatting>
  <conditionalFormatting sqref="D16:F16">
    <cfRule type="cellIs" dxfId="861" priority="102" stopIfTrue="1" operator="equal">
      <formula>"""#N/A"""</formula>
    </cfRule>
  </conditionalFormatting>
  <conditionalFormatting sqref="D16:F16">
    <cfRule type="cellIs" dxfId="860" priority="101" stopIfTrue="1" operator="equal">
      <formula>"""#N/A"""</formula>
    </cfRule>
  </conditionalFormatting>
  <conditionalFormatting sqref="F18:F25">
    <cfRule type="expression" dxfId="859" priority="100">
      <formula>ISERROR(F18)</formula>
    </cfRule>
  </conditionalFormatting>
  <conditionalFormatting sqref="D16:F16">
    <cfRule type="cellIs" dxfId="85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857" priority="98" stopIfTrue="1" operator="equal">
      <formula>"""#N/A"""</formula>
    </cfRule>
  </conditionalFormatting>
  <conditionalFormatting sqref="F1:H2 F16 D18:G25 F4:H14 C9:E12 F39:H39">
    <cfRule type="expression" dxfId="856" priority="97">
      <formula>ISERROR(C1)</formula>
    </cfRule>
  </conditionalFormatting>
  <conditionalFormatting sqref="D16:F16">
    <cfRule type="cellIs" dxfId="855" priority="96" stopIfTrue="1" operator="equal">
      <formula>"""#N/A"""</formula>
    </cfRule>
  </conditionalFormatting>
  <conditionalFormatting sqref="D3:E3">
    <cfRule type="cellIs" dxfId="854" priority="95" stopIfTrue="1" operator="equal">
      <formula>"""#N/A"""</formula>
    </cfRule>
  </conditionalFormatting>
  <conditionalFormatting sqref="F18:F25">
    <cfRule type="expression" dxfId="853" priority="94">
      <formula>ISERROR(F18)</formula>
    </cfRule>
  </conditionalFormatting>
  <conditionalFormatting sqref="D3:E3">
    <cfRule type="cellIs" dxfId="852" priority="93" stopIfTrue="1" operator="equal">
      <formula>"""#N/A"""</formula>
    </cfRule>
  </conditionalFormatting>
  <conditionalFormatting sqref="F5:G12">
    <cfRule type="expression" dxfId="851" priority="92">
      <formula>ISERROR(F5)</formula>
    </cfRule>
  </conditionalFormatting>
  <conditionalFormatting sqref="D3:E3">
    <cfRule type="cellIs" dxfId="850" priority="91" stopIfTrue="1" operator="equal">
      <formula>"""#N/A"""</formula>
    </cfRule>
  </conditionalFormatting>
  <conditionalFormatting sqref="D16:F16">
    <cfRule type="cellIs" dxfId="849" priority="90" stopIfTrue="1" operator="equal">
      <formula>"""#N/A"""</formula>
    </cfRule>
  </conditionalFormatting>
  <conditionalFormatting sqref="D16:F16">
    <cfRule type="cellIs" dxfId="848" priority="89" stopIfTrue="1" operator="equal">
      <formula>"""#N/A"""</formula>
    </cfRule>
  </conditionalFormatting>
  <conditionalFormatting sqref="F18:F25">
    <cfRule type="expression" dxfId="847" priority="88">
      <formula>ISERROR(F18)</formula>
    </cfRule>
  </conditionalFormatting>
  <conditionalFormatting sqref="D16:F16">
    <cfRule type="cellIs" dxfId="84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845" priority="86" stopIfTrue="1" operator="equal">
      <formula>"""#N/A"""</formula>
    </cfRule>
  </conditionalFormatting>
  <conditionalFormatting sqref="F1:H2 F16 D18:G25 F4:H14 C9:E12 F39:H39">
    <cfRule type="expression" dxfId="844" priority="85">
      <formula>ISERROR(C1)</formula>
    </cfRule>
  </conditionalFormatting>
  <conditionalFormatting sqref="D16:F16">
    <cfRule type="cellIs" dxfId="843" priority="84" stopIfTrue="1" operator="equal">
      <formula>"""#N/A"""</formula>
    </cfRule>
  </conditionalFormatting>
  <conditionalFormatting sqref="D3:E3">
    <cfRule type="cellIs" dxfId="842" priority="83" stopIfTrue="1" operator="equal">
      <formula>"""#N/A"""</formula>
    </cfRule>
  </conditionalFormatting>
  <conditionalFormatting sqref="F18:F25">
    <cfRule type="expression" dxfId="841" priority="82">
      <formula>ISERROR(F18)</formula>
    </cfRule>
  </conditionalFormatting>
  <conditionalFormatting sqref="D3:E3">
    <cfRule type="cellIs" dxfId="840" priority="81" stopIfTrue="1" operator="equal">
      <formula>"""#N/A"""</formula>
    </cfRule>
  </conditionalFormatting>
  <conditionalFormatting sqref="F5:G12">
    <cfRule type="expression" dxfId="839" priority="80">
      <formula>ISERROR(F5)</formula>
    </cfRule>
  </conditionalFormatting>
  <conditionalFormatting sqref="D3:E3">
    <cfRule type="cellIs" dxfId="838" priority="79" stopIfTrue="1" operator="equal">
      <formula>"""#N/A"""</formula>
    </cfRule>
  </conditionalFormatting>
  <conditionalFormatting sqref="D16:F16">
    <cfRule type="cellIs" dxfId="837" priority="78" stopIfTrue="1" operator="equal">
      <formula>"""#N/A"""</formula>
    </cfRule>
  </conditionalFormatting>
  <conditionalFormatting sqref="D16:F16">
    <cfRule type="cellIs" dxfId="836" priority="77" stopIfTrue="1" operator="equal">
      <formula>"""#N/A"""</formula>
    </cfRule>
  </conditionalFormatting>
  <conditionalFormatting sqref="F18:F25">
    <cfRule type="expression" dxfId="835" priority="76">
      <formula>ISERROR(F18)</formula>
    </cfRule>
  </conditionalFormatting>
  <conditionalFormatting sqref="D16:F16">
    <cfRule type="cellIs" dxfId="834" priority="75" stopIfTrue="1" operator="equal">
      <formula>"""#N/A"""</formula>
    </cfRule>
  </conditionalFormatting>
  <conditionalFormatting sqref="C30:E30 H30 A30:B38 C31:H38">
    <cfRule type="cellIs" dxfId="833" priority="74" stopIfTrue="1" operator="equal">
      <formula>"""#N/A"""</formula>
    </cfRule>
  </conditionalFormatting>
  <conditionalFormatting sqref="A29:F29 A30:H38 A27:H27 A28:D28">
    <cfRule type="expression" dxfId="832" priority="73">
      <formula>ISERROR(A27)</formula>
    </cfRule>
  </conditionalFormatting>
  <conditionalFormatting sqref="B34:G38 A30:A38 H30:H38 B30:E33 F31:G33">
    <cfRule type="cellIs" dxfId="831" priority="72" stopIfTrue="1" operator="equal">
      <formula>"""#N/A"""</formula>
    </cfRule>
  </conditionalFormatting>
  <conditionalFormatting sqref="A29:F29 A30:H38 A27:H27 A28:D28">
    <cfRule type="expression" dxfId="830" priority="71">
      <formula>ISERROR(A27)</formula>
    </cfRule>
  </conditionalFormatting>
  <conditionalFormatting sqref="D29:F29">
    <cfRule type="cellIs" dxfId="829" priority="70" stopIfTrue="1" operator="equal">
      <formula>"""#N/A"""</formula>
    </cfRule>
  </conditionalFormatting>
  <conditionalFormatting sqref="B34:G38 A30:A38 H30:H38 B30:E33 F31:G33">
    <cfRule type="cellIs" dxfId="828" priority="69" stopIfTrue="1" operator="equal">
      <formula>"""#N/A"""</formula>
    </cfRule>
  </conditionalFormatting>
  <conditionalFormatting sqref="F29 D31:G38 F27:H27">
    <cfRule type="expression" dxfId="827" priority="68">
      <formula>ISERROR(D27)</formula>
    </cfRule>
  </conditionalFormatting>
  <conditionalFormatting sqref="D29:F29">
    <cfRule type="cellIs" dxfId="826" priority="67" stopIfTrue="1" operator="equal">
      <formula>"""#N/A"""</formula>
    </cfRule>
  </conditionalFormatting>
  <conditionalFormatting sqref="F31:F38">
    <cfRule type="expression" dxfId="825" priority="66">
      <formula>ISERROR(F31)</formula>
    </cfRule>
  </conditionalFormatting>
  <conditionalFormatting sqref="D29:F29">
    <cfRule type="cellIs" dxfId="824" priority="65" stopIfTrue="1" operator="equal">
      <formula>"""#N/A"""</formula>
    </cfRule>
  </conditionalFormatting>
  <conditionalFormatting sqref="D29:F29">
    <cfRule type="cellIs" dxfId="823" priority="64" stopIfTrue="1" operator="equal">
      <formula>"""#N/A"""</formula>
    </cfRule>
  </conditionalFormatting>
  <conditionalFormatting sqref="F31:F38">
    <cfRule type="expression" dxfId="822" priority="63">
      <formula>ISERROR(F31)</formula>
    </cfRule>
  </conditionalFormatting>
  <conditionalFormatting sqref="D29:F29">
    <cfRule type="cellIs" dxfId="821" priority="62" stopIfTrue="1" operator="equal">
      <formula>"""#N/A"""</formula>
    </cfRule>
  </conditionalFormatting>
  <conditionalFormatting sqref="B30:E31 B34:G38 B32:B33 A30:A38 H30:H38 C33:G33 C32:E32 F31:G32">
    <cfRule type="cellIs" dxfId="820" priority="61" stopIfTrue="1" operator="equal">
      <formula>"""#N/A"""</formula>
    </cfRule>
  </conditionalFormatting>
  <conditionalFormatting sqref="F29 D31:G38 F27:H27">
    <cfRule type="expression" dxfId="819" priority="60">
      <formula>ISERROR(D27)</formula>
    </cfRule>
  </conditionalFormatting>
  <conditionalFormatting sqref="D29:F29">
    <cfRule type="cellIs" dxfId="818" priority="59" stopIfTrue="1" operator="equal">
      <formula>"""#N/A"""</formula>
    </cfRule>
  </conditionalFormatting>
  <conditionalFormatting sqref="F31:F38">
    <cfRule type="expression" dxfId="817" priority="58">
      <formula>ISERROR(F31)</formula>
    </cfRule>
  </conditionalFormatting>
  <conditionalFormatting sqref="D29:F29">
    <cfRule type="cellIs" dxfId="816" priority="57" stopIfTrue="1" operator="equal">
      <formula>"""#N/A"""</formula>
    </cfRule>
  </conditionalFormatting>
  <conditionalFormatting sqref="D29:F29">
    <cfRule type="cellIs" dxfId="815" priority="56" stopIfTrue="1" operator="equal">
      <formula>"""#N/A"""</formula>
    </cfRule>
  </conditionalFormatting>
  <conditionalFormatting sqref="F31:F38">
    <cfRule type="expression" dxfId="814" priority="55">
      <formula>ISERROR(F31)</formula>
    </cfRule>
  </conditionalFormatting>
  <conditionalFormatting sqref="D29:F29">
    <cfRule type="cellIs" dxfId="813" priority="54" stopIfTrue="1" operator="equal">
      <formula>"""#N/A"""</formula>
    </cfRule>
  </conditionalFormatting>
  <conditionalFormatting sqref="B30:E31 B34:G38 B32:B33 A30:A38 H30:H38 C33:G33 C32:E32 F31:G32">
    <cfRule type="cellIs" dxfId="812" priority="53" stopIfTrue="1" operator="equal">
      <formula>"""#N/A"""</formula>
    </cfRule>
  </conditionalFormatting>
  <conditionalFormatting sqref="F29 D31:G38 F27:H27">
    <cfRule type="expression" dxfId="811" priority="52">
      <formula>ISERROR(D27)</formula>
    </cfRule>
  </conditionalFormatting>
  <conditionalFormatting sqref="D29:F29">
    <cfRule type="cellIs" dxfId="810" priority="51" stopIfTrue="1" operator="equal">
      <formula>"""#N/A"""</formula>
    </cfRule>
  </conditionalFormatting>
  <conditionalFormatting sqref="F31:F38">
    <cfRule type="expression" dxfId="809" priority="50">
      <formula>ISERROR(F31)</formula>
    </cfRule>
  </conditionalFormatting>
  <conditionalFormatting sqref="D29:F29">
    <cfRule type="cellIs" dxfId="808" priority="49" stopIfTrue="1" operator="equal">
      <formula>"""#N/A"""</formula>
    </cfRule>
  </conditionalFormatting>
  <conditionalFormatting sqref="D29:F29">
    <cfRule type="cellIs" dxfId="807" priority="48" stopIfTrue="1" operator="equal">
      <formula>"""#N/A"""</formula>
    </cfRule>
  </conditionalFormatting>
  <conditionalFormatting sqref="F31:F38">
    <cfRule type="expression" dxfId="806" priority="47">
      <formula>ISERROR(F31)</formula>
    </cfRule>
  </conditionalFormatting>
  <conditionalFormatting sqref="D29:F29">
    <cfRule type="cellIs" dxfId="805" priority="46" stopIfTrue="1" operator="equal">
      <formula>"""#N/A"""</formula>
    </cfRule>
  </conditionalFormatting>
  <conditionalFormatting sqref="B30:E31 B34:G38 B32:B33 A30:A38 H30:H38 C33:G33 C32:E32 F31:G32">
    <cfRule type="cellIs" dxfId="804" priority="45" stopIfTrue="1" operator="equal">
      <formula>"""#N/A"""</formula>
    </cfRule>
  </conditionalFormatting>
  <conditionalFormatting sqref="F29 D31:G38 F27:H27">
    <cfRule type="expression" dxfId="803" priority="44">
      <formula>ISERROR(D27)</formula>
    </cfRule>
  </conditionalFormatting>
  <conditionalFormatting sqref="D29:F29">
    <cfRule type="cellIs" dxfId="802" priority="43" stopIfTrue="1" operator="equal">
      <formula>"""#N/A"""</formula>
    </cfRule>
  </conditionalFormatting>
  <conditionalFormatting sqref="F31:F38">
    <cfRule type="expression" dxfId="801" priority="42">
      <formula>ISERROR(F31)</formula>
    </cfRule>
  </conditionalFormatting>
  <conditionalFormatting sqref="D29:F29">
    <cfRule type="cellIs" dxfId="800" priority="41" stopIfTrue="1" operator="equal">
      <formula>"""#N/A"""</formula>
    </cfRule>
  </conditionalFormatting>
  <conditionalFormatting sqref="D29:F29">
    <cfRule type="cellIs" dxfId="799" priority="40" stopIfTrue="1" operator="equal">
      <formula>"""#N/A"""</formula>
    </cfRule>
  </conditionalFormatting>
  <conditionalFormatting sqref="F31:F38">
    <cfRule type="expression" dxfId="798" priority="39">
      <formula>ISERROR(F31)</formula>
    </cfRule>
  </conditionalFormatting>
  <conditionalFormatting sqref="D29:F29">
    <cfRule type="cellIs" dxfId="797" priority="38" stopIfTrue="1" operator="equal">
      <formula>"""#N/A"""</formula>
    </cfRule>
  </conditionalFormatting>
  <conditionalFormatting sqref="C43:E43 H43 A43:B51 C44:H51">
    <cfRule type="cellIs" dxfId="796" priority="37" stopIfTrue="1" operator="equal">
      <formula>"""#N/A"""</formula>
    </cfRule>
  </conditionalFormatting>
  <conditionalFormatting sqref="A42:F42 A40:H40 A43:H51 A41:D41">
    <cfRule type="expression" dxfId="795" priority="36">
      <formula>ISERROR(A40)</formula>
    </cfRule>
  </conditionalFormatting>
  <conditionalFormatting sqref="B47:G51 A43:A51 H43:H51 B43:E46 F44:G46">
    <cfRule type="cellIs" dxfId="794" priority="35" stopIfTrue="1" operator="equal">
      <formula>"""#N/A"""</formula>
    </cfRule>
  </conditionalFormatting>
  <conditionalFormatting sqref="A40:H40 A42:F42 A43:H51 A41:D41">
    <cfRule type="expression" dxfId="793" priority="34">
      <formula>ISERROR(A40)</formula>
    </cfRule>
  </conditionalFormatting>
  <conditionalFormatting sqref="D42:F42">
    <cfRule type="cellIs" dxfId="792" priority="33" stopIfTrue="1" operator="equal">
      <formula>"""#N/A"""</formula>
    </cfRule>
  </conditionalFormatting>
  <conditionalFormatting sqref="B47:G51 A43:A51 H43:H51 B43:E46 F44:G46">
    <cfRule type="cellIs" dxfId="791" priority="32" stopIfTrue="1" operator="equal">
      <formula>"""#N/A"""</formula>
    </cfRule>
  </conditionalFormatting>
  <conditionalFormatting sqref="F42 D44:G51 F40:H40">
    <cfRule type="expression" dxfId="790" priority="31">
      <formula>ISERROR(D40)</formula>
    </cfRule>
  </conditionalFormatting>
  <conditionalFormatting sqref="D42:F42">
    <cfRule type="cellIs" dxfId="789" priority="30" stopIfTrue="1" operator="equal">
      <formula>"""#N/A"""</formula>
    </cfRule>
  </conditionalFormatting>
  <conditionalFormatting sqref="F44:F51">
    <cfRule type="expression" dxfId="788" priority="29">
      <formula>ISERROR(F44)</formula>
    </cfRule>
  </conditionalFormatting>
  <conditionalFormatting sqref="D42:F42">
    <cfRule type="cellIs" dxfId="787" priority="28" stopIfTrue="1" operator="equal">
      <formula>"""#N/A"""</formula>
    </cfRule>
  </conditionalFormatting>
  <conditionalFormatting sqref="D42:F42">
    <cfRule type="cellIs" dxfId="786" priority="27" stopIfTrue="1" operator="equal">
      <formula>"""#N/A"""</formula>
    </cfRule>
  </conditionalFormatting>
  <conditionalFormatting sqref="F44:F51">
    <cfRule type="expression" dxfId="785" priority="26">
      <formula>ISERROR(F44)</formula>
    </cfRule>
  </conditionalFormatting>
  <conditionalFormatting sqref="D42:F42">
    <cfRule type="cellIs" dxfId="784" priority="25" stopIfTrue="1" operator="equal">
      <formula>"""#N/A"""</formula>
    </cfRule>
  </conditionalFormatting>
  <conditionalFormatting sqref="B43:E44 B47:G51 B45:B46 A43:A51 H43:H51 C46:G46 C45:E45 F44:G45">
    <cfRule type="cellIs" dxfId="783" priority="24" stopIfTrue="1" operator="equal">
      <formula>"""#N/A"""</formula>
    </cfRule>
  </conditionalFormatting>
  <conditionalFormatting sqref="F42 D44:G51 F40:H40">
    <cfRule type="expression" dxfId="782" priority="23">
      <formula>ISERROR(D40)</formula>
    </cfRule>
  </conditionalFormatting>
  <conditionalFormatting sqref="D42:F42">
    <cfRule type="cellIs" dxfId="781" priority="22" stopIfTrue="1" operator="equal">
      <formula>"""#N/A"""</formula>
    </cfRule>
  </conditionalFormatting>
  <conditionalFormatting sqref="F44:F51">
    <cfRule type="expression" dxfId="780" priority="21">
      <formula>ISERROR(F44)</formula>
    </cfRule>
  </conditionalFormatting>
  <conditionalFormatting sqref="D42:F42">
    <cfRule type="cellIs" dxfId="779" priority="20" stopIfTrue="1" operator="equal">
      <formula>"""#N/A"""</formula>
    </cfRule>
  </conditionalFormatting>
  <conditionalFormatting sqref="D42:F42">
    <cfRule type="cellIs" dxfId="778" priority="19" stopIfTrue="1" operator="equal">
      <formula>"""#N/A"""</formula>
    </cfRule>
  </conditionalFormatting>
  <conditionalFormatting sqref="F44:F51">
    <cfRule type="expression" dxfId="777" priority="18">
      <formula>ISERROR(F44)</formula>
    </cfRule>
  </conditionalFormatting>
  <conditionalFormatting sqref="D42:F42">
    <cfRule type="cellIs" dxfId="776" priority="17" stopIfTrue="1" operator="equal">
      <formula>"""#N/A"""</formula>
    </cfRule>
  </conditionalFormatting>
  <conditionalFormatting sqref="B43:E44 B47:G51 B45:B46 A43:A51 H43:H51 C46:G46 C45:E45 F44:G45">
    <cfRule type="cellIs" dxfId="775" priority="16" stopIfTrue="1" operator="equal">
      <formula>"""#N/A"""</formula>
    </cfRule>
  </conditionalFormatting>
  <conditionalFormatting sqref="F42 D44:G51 F40:H40">
    <cfRule type="expression" dxfId="774" priority="15">
      <formula>ISERROR(D40)</formula>
    </cfRule>
  </conditionalFormatting>
  <conditionalFormatting sqref="D42:F42">
    <cfRule type="cellIs" dxfId="773" priority="14" stopIfTrue="1" operator="equal">
      <formula>"""#N/A"""</formula>
    </cfRule>
  </conditionalFormatting>
  <conditionalFormatting sqref="F44:F51">
    <cfRule type="expression" dxfId="772" priority="13">
      <formula>ISERROR(F44)</formula>
    </cfRule>
  </conditionalFormatting>
  <conditionalFormatting sqref="D42:F42">
    <cfRule type="cellIs" dxfId="771" priority="12" stopIfTrue="1" operator="equal">
      <formula>"""#N/A"""</formula>
    </cfRule>
  </conditionalFormatting>
  <conditionalFormatting sqref="D42:F42">
    <cfRule type="cellIs" dxfId="770" priority="11" stopIfTrue="1" operator="equal">
      <formula>"""#N/A"""</formula>
    </cfRule>
  </conditionalFormatting>
  <conditionalFormatting sqref="F44:F51">
    <cfRule type="expression" dxfId="769" priority="10">
      <formula>ISERROR(F44)</formula>
    </cfRule>
  </conditionalFormatting>
  <conditionalFormatting sqref="D42:F42">
    <cfRule type="cellIs" dxfId="768" priority="9" stopIfTrue="1" operator="equal">
      <formula>"""#N/A"""</formula>
    </cfRule>
  </conditionalFormatting>
  <conditionalFormatting sqref="B43:E44 B47:G51 B45:B46 A43:A51 H43:H51 C46:G46 C45:E45 F44:G45">
    <cfRule type="cellIs" dxfId="767" priority="8" stopIfTrue="1" operator="equal">
      <formula>"""#N/A"""</formula>
    </cfRule>
  </conditionalFormatting>
  <conditionalFormatting sqref="F42 D44:G51 F40:H40">
    <cfRule type="expression" dxfId="766" priority="7">
      <formula>ISERROR(D40)</formula>
    </cfRule>
  </conditionalFormatting>
  <conditionalFormatting sqref="D42:F42">
    <cfRule type="cellIs" dxfId="765" priority="6" stopIfTrue="1" operator="equal">
      <formula>"""#N/A"""</formula>
    </cfRule>
  </conditionalFormatting>
  <conditionalFormatting sqref="F44:F51">
    <cfRule type="expression" dxfId="764" priority="5">
      <formula>ISERROR(F44)</formula>
    </cfRule>
  </conditionalFormatting>
  <conditionalFormatting sqref="D42:F42">
    <cfRule type="cellIs" dxfId="763" priority="4" stopIfTrue="1" operator="equal">
      <formula>"""#N/A"""</formula>
    </cfRule>
  </conditionalFormatting>
  <conditionalFormatting sqref="D42:F42">
    <cfRule type="cellIs" dxfId="762" priority="3" stopIfTrue="1" operator="equal">
      <formula>"""#N/A"""</formula>
    </cfRule>
  </conditionalFormatting>
  <conditionalFormatting sqref="F44:F51">
    <cfRule type="expression" dxfId="761" priority="2">
      <formula>ISERROR(F44)</formula>
    </cfRule>
  </conditionalFormatting>
  <conditionalFormatting sqref="D42:F42">
    <cfRule type="cellIs" dxfId="760" priority="1" stopIfTrue="1" operator="equal">
      <formula>"""#N/A"""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75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758" priority="129">
      <formula>ISERROR(A1)</formula>
    </cfRule>
  </conditionalFormatting>
  <conditionalFormatting sqref="B4:E5 B6:B7 A4:A12 H4:H12 B8:G12 C7:G7 C6:E6 F5:G6">
    <cfRule type="cellIs" dxfId="757" priority="128" stopIfTrue="1" operator="equal">
      <formula>"""#N/A"""</formula>
    </cfRule>
  </conditionalFormatting>
  <conditionalFormatting sqref="F1:H2 A1:E12 F4:H12">
    <cfRule type="expression" dxfId="756" priority="127">
      <formula>ISERROR(A1)</formula>
    </cfRule>
  </conditionalFormatting>
  <conditionalFormatting sqref="D3:E3">
    <cfRule type="cellIs" dxfId="755" priority="126" stopIfTrue="1" operator="equal">
      <formula>"""#N/A"""</formula>
    </cfRule>
  </conditionalFormatting>
  <conditionalFormatting sqref="B21:G25 A17:A25 H17:H25 B17:E20 F18:G20">
    <cfRule type="cellIs" dxfId="754" priority="125" stopIfTrue="1" operator="equal">
      <formula>"""#N/A"""</formula>
    </cfRule>
  </conditionalFormatting>
  <conditionalFormatting sqref="A16:F16 A17:H25 A14:H14 A15:D15">
    <cfRule type="expression" dxfId="753" priority="124">
      <formula>ISERROR(A14)</formula>
    </cfRule>
  </conditionalFormatting>
  <conditionalFormatting sqref="D16:F16">
    <cfRule type="cellIs" dxfId="75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751" priority="122" stopIfTrue="1" operator="equal">
      <formula>"""#N/A"""</formula>
    </cfRule>
  </conditionalFormatting>
  <conditionalFormatting sqref="F1:H2 F16 D18:G25 F4:H14 C9:E12">
    <cfRule type="expression" dxfId="750" priority="121">
      <formula>ISERROR(C1)</formula>
    </cfRule>
  </conditionalFormatting>
  <conditionalFormatting sqref="D16:F16">
    <cfRule type="cellIs" dxfId="749" priority="120" stopIfTrue="1" operator="equal">
      <formula>"""#N/A"""</formula>
    </cfRule>
  </conditionalFormatting>
  <conditionalFormatting sqref="D3:E3">
    <cfRule type="cellIs" dxfId="748" priority="119" stopIfTrue="1" operator="equal">
      <formula>"""#N/A"""</formula>
    </cfRule>
  </conditionalFormatting>
  <conditionalFormatting sqref="F18:F25">
    <cfRule type="expression" dxfId="747" priority="118">
      <formula>ISERROR(F18)</formula>
    </cfRule>
  </conditionalFormatting>
  <conditionalFormatting sqref="D3:E3">
    <cfRule type="cellIs" dxfId="746" priority="117" stopIfTrue="1" operator="equal">
      <formula>"""#N/A"""</formula>
    </cfRule>
  </conditionalFormatting>
  <conditionalFormatting sqref="F5:G12">
    <cfRule type="expression" dxfId="745" priority="116">
      <formula>ISERROR(F5)</formula>
    </cfRule>
  </conditionalFormatting>
  <conditionalFormatting sqref="D3:E3">
    <cfRule type="cellIs" dxfId="744" priority="115" stopIfTrue="1" operator="equal">
      <formula>"""#N/A"""</formula>
    </cfRule>
  </conditionalFormatting>
  <conditionalFormatting sqref="D16:F16">
    <cfRule type="cellIs" dxfId="743" priority="114" stopIfTrue="1" operator="equal">
      <formula>"""#N/A"""</formula>
    </cfRule>
  </conditionalFormatting>
  <conditionalFormatting sqref="D16:F16">
    <cfRule type="cellIs" dxfId="742" priority="113" stopIfTrue="1" operator="equal">
      <formula>"""#N/A"""</formula>
    </cfRule>
  </conditionalFormatting>
  <conditionalFormatting sqref="F18:F25">
    <cfRule type="expression" dxfId="741" priority="112">
      <formula>ISERROR(F18)</formula>
    </cfRule>
  </conditionalFormatting>
  <conditionalFormatting sqref="D16:F16">
    <cfRule type="cellIs" dxfId="74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739" priority="110" stopIfTrue="1" operator="equal">
      <formula>"""#N/A"""</formula>
    </cfRule>
  </conditionalFormatting>
  <conditionalFormatting sqref="F1:H2 F16 D18:G25 F4:H14 C9:E12 F39:H39">
    <cfRule type="expression" dxfId="738" priority="109">
      <formula>ISERROR(C1)</formula>
    </cfRule>
  </conditionalFormatting>
  <conditionalFormatting sqref="D16:F16">
    <cfRule type="cellIs" dxfId="737" priority="108" stopIfTrue="1" operator="equal">
      <formula>"""#N/A"""</formula>
    </cfRule>
  </conditionalFormatting>
  <conditionalFormatting sqref="D3:E3">
    <cfRule type="cellIs" dxfId="736" priority="107" stopIfTrue="1" operator="equal">
      <formula>"""#N/A"""</formula>
    </cfRule>
  </conditionalFormatting>
  <conditionalFormatting sqref="F18:F25">
    <cfRule type="expression" dxfId="735" priority="106">
      <formula>ISERROR(F18)</formula>
    </cfRule>
  </conditionalFormatting>
  <conditionalFormatting sqref="D3:E3">
    <cfRule type="cellIs" dxfId="734" priority="105" stopIfTrue="1" operator="equal">
      <formula>"""#N/A"""</formula>
    </cfRule>
  </conditionalFormatting>
  <conditionalFormatting sqref="F5:G12">
    <cfRule type="expression" dxfId="733" priority="104">
      <formula>ISERROR(F5)</formula>
    </cfRule>
  </conditionalFormatting>
  <conditionalFormatting sqref="D3:E3">
    <cfRule type="cellIs" dxfId="732" priority="103" stopIfTrue="1" operator="equal">
      <formula>"""#N/A"""</formula>
    </cfRule>
  </conditionalFormatting>
  <conditionalFormatting sqref="D16:F16">
    <cfRule type="cellIs" dxfId="731" priority="102" stopIfTrue="1" operator="equal">
      <formula>"""#N/A"""</formula>
    </cfRule>
  </conditionalFormatting>
  <conditionalFormatting sqref="D16:F16">
    <cfRule type="cellIs" dxfId="730" priority="101" stopIfTrue="1" operator="equal">
      <formula>"""#N/A"""</formula>
    </cfRule>
  </conditionalFormatting>
  <conditionalFormatting sqref="F18:F25">
    <cfRule type="expression" dxfId="729" priority="100">
      <formula>ISERROR(F18)</formula>
    </cfRule>
  </conditionalFormatting>
  <conditionalFormatting sqref="D16:F16">
    <cfRule type="cellIs" dxfId="72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727" priority="98" stopIfTrue="1" operator="equal">
      <formula>"""#N/A"""</formula>
    </cfRule>
  </conditionalFormatting>
  <conditionalFormatting sqref="F1:H2 F16 D18:G25 F4:H14 C9:E12 F39:H39">
    <cfRule type="expression" dxfId="726" priority="97">
      <formula>ISERROR(C1)</formula>
    </cfRule>
  </conditionalFormatting>
  <conditionalFormatting sqref="D16:F16">
    <cfRule type="cellIs" dxfId="725" priority="96" stopIfTrue="1" operator="equal">
      <formula>"""#N/A"""</formula>
    </cfRule>
  </conditionalFormatting>
  <conditionalFormatting sqref="D3:E3">
    <cfRule type="cellIs" dxfId="724" priority="95" stopIfTrue="1" operator="equal">
      <formula>"""#N/A"""</formula>
    </cfRule>
  </conditionalFormatting>
  <conditionalFormatting sqref="F18:F25">
    <cfRule type="expression" dxfId="723" priority="94">
      <formula>ISERROR(F18)</formula>
    </cfRule>
  </conditionalFormatting>
  <conditionalFormatting sqref="D3:E3">
    <cfRule type="cellIs" dxfId="722" priority="93" stopIfTrue="1" operator="equal">
      <formula>"""#N/A"""</formula>
    </cfRule>
  </conditionalFormatting>
  <conditionalFormatting sqref="F5:G12">
    <cfRule type="expression" dxfId="721" priority="92">
      <formula>ISERROR(F5)</formula>
    </cfRule>
  </conditionalFormatting>
  <conditionalFormatting sqref="D3:E3">
    <cfRule type="cellIs" dxfId="720" priority="91" stopIfTrue="1" operator="equal">
      <formula>"""#N/A"""</formula>
    </cfRule>
  </conditionalFormatting>
  <conditionalFormatting sqref="D16:F16">
    <cfRule type="cellIs" dxfId="719" priority="90" stopIfTrue="1" operator="equal">
      <formula>"""#N/A"""</formula>
    </cfRule>
  </conditionalFormatting>
  <conditionalFormatting sqref="D16:F16">
    <cfRule type="cellIs" dxfId="718" priority="89" stopIfTrue="1" operator="equal">
      <formula>"""#N/A"""</formula>
    </cfRule>
  </conditionalFormatting>
  <conditionalFormatting sqref="F18:F25">
    <cfRule type="expression" dxfId="717" priority="88">
      <formula>ISERROR(F18)</formula>
    </cfRule>
  </conditionalFormatting>
  <conditionalFormatting sqref="D16:F16">
    <cfRule type="cellIs" dxfId="71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715" priority="86" stopIfTrue="1" operator="equal">
      <formula>"""#N/A"""</formula>
    </cfRule>
  </conditionalFormatting>
  <conditionalFormatting sqref="F1:H2 F16 D18:G25 F4:H14 C9:E12 F39:H39">
    <cfRule type="expression" dxfId="714" priority="85">
      <formula>ISERROR(C1)</formula>
    </cfRule>
  </conditionalFormatting>
  <conditionalFormatting sqref="D16:F16">
    <cfRule type="cellIs" dxfId="713" priority="84" stopIfTrue="1" operator="equal">
      <formula>"""#N/A"""</formula>
    </cfRule>
  </conditionalFormatting>
  <conditionalFormatting sqref="D3:E3">
    <cfRule type="cellIs" dxfId="712" priority="83" stopIfTrue="1" operator="equal">
      <formula>"""#N/A"""</formula>
    </cfRule>
  </conditionalFormatting>
  <conditionalFormatting sqref="F18:F25">
    <cfRule type="expression" dxfId="711" priority="82">
      <formula>ISERROR(F18)</formula>
    </cfRule>
  </conditionalFormatting>
  <conditionalFormatting sqref="D3:E3">
    <cfRule type="cellIs" dxfId="710" priority="81" stopIfTrue="1" operator="equal">
      <formula>"""#N/A"""</formula>
    </cfRule>
  </conditionalFormatting>
  <conditionalFormatting sqref="F5:G12">
    <cfRule type="expression" dxfId="709" priority="80">
      <formula>ISERROR(F5)</formula>
    </cfRule>
  </conditionalFormatting>
  <conditionalFormatting sqref="D3:E3">
    <cfRule type="cellIs" dxfId="708" priority="79" stopIfTrue="1" operator="equal">
      <formula>"""#N/A"""</formula>
    </cfRule>
  </conditionalFormatting>
  <conditionalFormatting sqref="D16:F16">
    <cfRule type="cellIs" dxfId="707" priority="78" stopIfTrue="1" operator="equal">
      <formula>"""#N/A"""</formula>
    </cfRule>
  </conditionalFormatting>
  <conditionalFormatting sqref="D16:F16">
    <cfRule type="cellIs" dxfId="706" priority="77" stopIfTrue="1" operator="equal">
      <formula>"""#N/A"""</formula>
    </cfRule>
  </conditionalFormatting>
  <conditionalFormatting sqref="F18:F25">
    <cfRule type="expression" dxfId="705" priority="76">
      <formula>ISERROR(F18)</formula>
    </cfRule>
  </conditionalFormatting>
  <conditionalFormatting sqref="D16:F16">
    <cfRule type="cellIs" dxfId="704" priority="75" stopIfTrue="1" operator="equal">
      <formula>"""#N/A"""</formula>
    </cfRule>
  </conditionalFormatting>
  <conditionalFormatting sqref="C30:E30 H30 A30:B38 C31:H38">
    <cfRule type="cellIs" dxfId="703" priority="74" stopIfTrue="1" operator="equal">
      <formula>"""#N/A"""</formula>
    </cfRule>
  </conditionalFormatting>
  <conditionalFormatting sqref="A29:F29 A30:H38 A27:H27 A28:D28">
    <cfRule type="expression" dxfId="702" priority="73">
      <formula>ISERROR(A27)</formula>
    </cfRule>
  </conditionalFormatting>
  <conditionalFormatting sqref="B34:G38 A30:A38 H30:H38 B30:E33 F31:G33">
    <cfRule type="cellIs" dxfId="701" priority="72" stopIfTrue="1" operator="equal">
      <formula>"""#N/A"""</formula>
    </cfRule>
  </conditionalFormatting>
  <conditionalFormatting sqref="A29:F29 A30:H38 A27:H27 A28:D28">
    <cfRule type="expression" dxfId="700" priority="71">
      <formula>ISERROR(A27)</formula>
    </cfRule>
  </conditionalFormatting>
  <conditionalFormatting sqref="D29:F29">
    <cfRule type="cellIs" dxfId="699" priority="70" stopIfTrue="1" operator="equal">
      <formula>"""#N/A"""</formula>
    </cfRule>
  </conditionalFormatting>
  <conditionalFormatting sqref="B34:G38 A30:A38 H30:H38 B30:E33 F31:G33">
    <cfRule type="cellIs" dxfId="698" priority="69" stopIfTrue="1" operator="equal">
      <formula>"""#N/A"""</formula>
    </cfRule>
  </conditionalFormatting>
  <conditionalFormatting sqref="F29 D31:G38 F27:H27">
    <cfRule type="expression" dxfId="697" priority="68">
      <formula>ISERROR(D27)</formula>
    </cfRule>
  </conditionalFormatting>
  <conditionalFormatting sqref="D29:F29">
    <cfRule type="cellIs" dxfId="696" priority="67" stopIfTrue="1" operator="equal">
      <formula>"""#N/A"""</formula>
    </cfRule>
  </conditionalFormatting>
  <conditionalFormatting sqref="F31:F38">
    <cfRule type="expression" dxfId="695" priority="66">
      <formula>ISERROR(F31)</formula>
    </cfRule>
  </conditionalFormatting>
  <conditionalFormatting sqref="D29:F29">
    <cfRule type="cellIs" dxfId="694" priority="65" stopIfTrue="1" operator="equal">
      <formula>"""#N/A"""</formula>
    </cfRule>
  </conditionalFormatting>
  <conditionalFormatting sqref="D29:F29">
    <cfRule type="cellIs" dxfId="693" priority="64" stopIfTrue="1" operator="equal">
      <formula>"""#N/A"""</formula>
    </cfRule>
  </conditionalFormatting>
  <conditionalFormatting sqref="F31:F38">
    <cfRule type="expression" dxfId="692" priority="63">
      <formula>ISERROR(F31)</formula>
    </cfRule>
  </conditionalFormatting>
  <conditionalFormatting sqref="D29:F29">
    <cfRule type="cellIs" dxfId="691" priority="62" stopIfTrue="1" operator="equal">
      <formula>"""#N/A"""</formula>
    </cfRule>
  </conditionalFormatting>
  <conditionalFormatting sqref="B30:E31 B34:G38 B32:B33 A30:A38 H30:H38 C33:G33 C32:E32 F31:G32">
    <cfRule type="cellIs" dxfId="690" priority="61" stopIfTrue="1" operator="equal">
      <formula>"""#N/A"""</formula>
    </cfRule>
  </conditionalFormatting>
  <conditionalFormatting sqref="F29 D31:G38 F27:H27">
    <cfRule type="expression" dxfId="689" priority="60">
      <formula>ISERROR(D27)</formula>
    </cfRule>
  </conditionalFormatting>
  <conditionalFormatting sqref="D29:F29">
    <cfRule type="cellIs" dxfId="688" priority="59" stopIfTrue="1" operator="equal">
      <formula>"""#N/A"""</formula>
    </cfRule>
  </conditionalFormatting>
  <conditionalFormatting sqref="F31:F38">
    <cfRule type="expression" dxfId="687" priority="58">
      <formula>ISERROR(F31)</formula>
    </cfRule>
  </conditionalFormatting>
  <conditionalFormatting sqref="D29:F29">
    <cfRule type="cellIs" dxfId="686" priority="57" stopIfTrue="1" operator="equal">
      <formula>"""#N/A"""</formula>
    </cfRule>
  </conditionalFormatting>
  <conditionalFormatting sqref="D29:F29">
    <cfRule type="cellIs" dxfId="685" priority="56" stopIfTrue="1" operator="equal">
      <formula>"""#N/A"""</formula>
    </cfRule>
  </conditionalFormatting>
  <conditionalFormatting sqref="F31:F38">
    <cfRule type="expression" dxfId="684" priority="55">
      <formula>ISERROR(F31)</formula>
    </cfRule>
  </conditionalFormatting>
  <conditionalFormatting sqref="D29:F29">
    <cfRule type="cellIs" dxfId="683" priority="54" stopIfTrue="1" operator="equal">
      <formula>"""#N/A"""</formula>
    </cfRule>
  </conditionalFormatting>
  <conditionalFormatting sqref="B30:E31 B34:G38 B32:B33 A30:A38 H30:H38 C33:G33 C32:E32 F31:G32">
    <cfRule type="cellIs" dxfId="682" priority="53" stopIfTrue="1" operator="equal">
      <formula>"""#N/A"""</formula>
    </cfRule>
  </conditionalFormatting>
  <conditionalFormatting sqref="F29 D31:G38 F27:H27">
    <cfRule type="expression" dxfId="681" priority="52">
      <formula>ISERROR(D27)</formula>
    </cfRule>
  </conditionalFormatting>
  <conditionalFormatting sqref="D29:F29">
    <cfRule type="cellIs" dxfId="680" priority="51" stopIfTrue="1" operator="equal">
      <formula>"""#N/A"""</formula>
    </cfRule>
  </conditionalFormatting>
  <conditionalFormatting sqref="F31:F38">
    <cfRule type="expression" dxfId="679" priority="50">
      <formula>ISERROR(F31)</formula>
    </cfRule>
  </conditionalFormatting>
  <conditionalFormatting sqref="D29:F29">
    <cfRule type="cellIs" dxfId="678" priority="49" stopIfTrue="1" operator="equal">
      <formula>"""#N/A"""</formula>
    </cfRule>
  </conditionalFormatting>
  <conditionalFormatting sqref="D29:F29">
    <cfRule type="cellIs" dxfId="677" priority="48" stopIfTrue="1" operator="equal">
      <formula>"""#N/A"""</formula>
    </cfRule>
  </conditionalFormatting>
  <conditionalFormatting sqref="F31:F38">
    <cfRule type="expression" dxfId="676" priority="47">
      <formula>ISERROR(F31)</formula>
    </cfRule>
  </conditionalFormatting>
  <conditionalFormatting sqref="D29:F29">
    <cfRule type="cellIs" dxfId="675" priority="46" stopIfTrue="1" operator="equal">
      <formula>"""#N/A"""</formula>
    </cfRule>
  </conditionalFormatting>
  <conditionalFormatting sqref="B30:E31 B34:G38 B32:B33 A30:A38 H30:H38 C33:G33 C32:E32 F31:G32">
    <cfRule type="cellIs" dxfId="674" priority="45" stopIfTrue="1" operator="equal">
      <formula>"""#N/A"""</formula>
    </cfRule>
  </conditionalFormatting>
  <conditionalFormatting sqref="F29 D31:G38 F27:H27">
    <cfRule type="expression" dxfId="673" priority="44">
      <formula>ISERROR(D27)</formula>
    </cfRule>
  </conditionalFormatting>
  <conditionalFormatting sqref="D29:F29">
    <cfRule type="cellIs" dxfId="672" priority="43" stopIfTrue="1" operator="equal">
      <formula>"""#N/A"""</formula>
    </cfRule>
  </conditionalFormatting>
  <conditionalFormatting sqref="F31:F38">
    <cfRule type="expression" dxfId="671" priority="42">
      <formula>ISERROR(F31)</formula>
    </cfRule>
  </conditionalFormatting>
  <conditionalFormatting sqref="D29:F29">
    <cfRule type="cellIs" dxfId="670" priority="41" stopIfTrue="1" operator="equal">
      <formula>"""#N/A"""</formula>
    </cfRule>
  </conditionalFormatting>
  <conditionalFormatting sqref="D29:F29">
    <cfRule type="cellIs" dxfId="669" priority="40" stopIfTrue="1" operator="equal">
      <formula>"""#N/A"""</formula>
    </cfRule>
  </conditionalFormatting>
  <conditionalFormatting sqref="F31:F38">
    <cfRule type="expression" dxfId="668" priority="39">
      <formula>ISERROR(F31)</formula>
    </cfRule>
  </conditionalFormatting>
  <conditionalFormatting sqref="D29:F29">
    <cfRule type="cellIs" dxfId="667" priority="38" stopIfTrue="1" operator="equal">
      <formula>"""#N/A"""</formula>
    </cfRule>
  </conditionalFormatting>
  <conditionalFormatting sqref="C43:E43 H43 A43:B51 C44:H51">
    <cfRule type="cellIs" dxfId="666" priority="37" stopIfTrue="1" operator="equal">
      <formula>"""#N/A"""</formula>
    </cfRule>
  </conditionalFormatting>
  <conditionalFormatting sqref="A42:F42 A40:H40 A43:H51 A41:D41">
    <cfRule type="expression" dxfId="665" priority="36">
      <formula>ISERROR(A40)</formula>
    </cfRule>
  </conditionalFormatting>
  <conditionalFormatting sqref="B47:G51 A43:A51 H43:H51 B43:E46 F44:G46">
    <cfRule type="cellIs" dxfId="664" priority="35" stopIfTrue="1" operator="equal">
      <formula>"""#N/A"""</formula>
    </cfRule>
  </conditionalFormatting>
  <conditionalFormatting sqref="A40:H40 A42:F42 A43:H51 A41:D41">
    <cfRule type="expression" dxfId="663" priority="34">
      <formula>ISERROR(A40)</formula>
    </cfRule>
  </conditionalFormatting>
  <conditionalFormatting sqref="D42:F42">
    <cfRule type="cellIs" dxfId="662" priority="33" stopIfTrue="1" operator="equal">
      <formula>"""#N/A"""</formula>
    </cfRule>
  </conditionalFormatting>
  <conditionalFormatting sqref="B47:G51 A43:A51 H43:H51 B43:E46 F44:G46">
    <cfRule type="cellIs" dxfId="661" priority="32" stopIfTrue="1" operator="equal">
      <formula>"""#N/A"""</formula>
    </cfRule>
  </conditionalFormatting>
  <conditionalFormatting sqref="F42 D44:G51 F40:H40">
    <cfRule type="expression" dxfId="660" priority="31">
      <formula>ISERROR(D40)</formula>
    </cfRule>
  </conditionalFormatting>
  <conditionalFormatting sqref="D42:F42">
    <cfRule type="cellIs" dxfId="659" priority="30" stopIfTrue="1" operator="equal">
      <formula>"""#N/A"""</formula>
    </cfRule>
  </conditionalFormatting>
  <conditionalFormatting sqref="F44:F51">
    <cfRule type="expression" dxfId="658" priority="29">
      <formula>ISERROR(F44)</formula>
    </cfRule>
  </conditionalFormatting>
  <conditionalFormatting sqref="D42:F42">
    <cfRule type="cellIs" dxfId="657" priority="28" stopIfTrue="1" operator="equal">
      <formula>"""#N/A"""</formula>
    </cfRule>
  </conditionalFormatting>
  <conditionalFormatting sqref="D42:F42">
    <cfRule type="cellIs" dxfId="656" priority="27" stopIfTrue="1" operator="equal">
      <formula>"""#N/A"""</formula>
    </cfRule>
  </conditionalFormatting>
  <conditionalFormatting sqref="F44:F51">
    <cfRule type="expression" dxfId="655" priority="26">
      <formula>ISERROR(F44)</formula>
    </cfRule>
  </conditionalFormatting>
  <conditionalFormatting sqref="D42:F42">
    <cfRule type="cellIs" dxfId="654" priority="25" stopIfTrue="1" operator="equal">
      <formula>"""#N/A"""</formula>
    </cfRule>
  </conditionalFormatting>
  <conditionalFormatting sqref="B43:E44 B47:G51 B45:B46 A43:A51 H43:H51 C46:G46 C45:E45 F44:G45">
    <cfRule type="cellIs" dxfId="653" priority="24" stopIfTrue="1" operator="equal">
      <formula>"""#N/A"""</formula>
    </cfRule>
  </conditionalFormatting>
  <conditionalFormatting sqref="F42 D44:G51 F40:H40">
    <cfRule type="expression" dxfId="652" priority="23">
      <formula>ISERROR(D40)</formula>
    </cfRule>
  </conditionalFormatting>
  <conditionalFormatting sqref="D42:F42">
    <cfRule type="cellIs" dxfId="651" priority="22" stopIfTrue="1" operator="equal">
      <formula>"""#N/A"""</formula>
    </cfRule>
  </conditionalFormatting>
  <conditionalFormatting sqref="F44:F51">
    <cfRule type="expression" dxfId="650" priority="21">
      <formula>ISERROR(F44)</formula>
    </cfRule>
  </conditionalFormatting>
  <conditionalFormatting sqref="D42:F42">
    <cfRule type="cellIs" dxfId="649" priority="20" stopIfTrue="1" operator="equal">
      <formula>"""#N/A"""</formula>
    </cfRule>
  </conditionalFormatting>
  <conditionalFormatting sqref="D42:F42">
    <cfRule type="cellIs" dxfId="648" priority="19" stopIfTrue="1" operator="equal">
      <formula>"""#N/A"""</formula>
    </cfRule>
  </conditionalFormatting>
  <conditionalFormatting sqref="F44:F51">
    <cfRule type="expression" dxfId="647" priority="18">
      <formula>ISERROR(F44)</formula>
    </cfRule>
  </conditionalFormatting>
  <conditionalFormatting sqref="D42:F42">
    <cfRule type="cellIs" dxfId="646" priority="17" stopIfTrue="1" operator="equal">
      <formula>"""#N/A"""</formula>
    </cfRule>
  </conditionalFormatting>
  <conditionalFormatting sqref="B43:E44 B47:G51 B45:B46 A43:A51 H43:H51 C46:G46 C45:E45 F44:G45">
    <cfRule type="cellIs" dxfId="645" priority="16" stopIfTrue="1" operator="equal">
      <formula>"""#N/A"""</formula>
    </cfRule>
  </conditionalFormatting>
  <conditionalFormatting sqref="F42 D44:G51 F40:H40">
    <cfRule type="expression" dxfId="644" priority="15">
      <formula>ISERROR(D40)</formula>
    </cfRule>
  </conditionalFormatting>
  <conditionalFormatting sqref="D42:F42">
    <cfRule type="cellIs" dxfId="643" priority="14" stopIfTrue="1" operator="equal">
      <formula>"""#N/A"""</formula>
    </cfRule>
  </conditionalFormatting>
  <conditionalFormatting sqref="F44:F51">
    <cfRule type="expression" dxfId="642" priority="13">
      <formula>ISERROR(F44)</formula>
    </cfRule>
  </conditionalFormatting>
  <conditionalFormatting sqref="D42:F42">
    <cfRule type="cellIs" dxfId="641" priority="12" stopIfTrue="1" operator="equal">
      <formula>"""#N/A"""</formula>
    </cfRule>
  </conditionalFormatting>
  <conditionalFormatting sqref="D42:F42">
    <cfRule type="cellIs" dxfId="640" priority="11" stopIfTrue="1" operator="equal">
      <formula>"""#N/A"""</formula>
    </cfRule>
  </conditionalFormatting>
  <conditionalFormatting sqref="F44:F51">
    <cfRule type="expression" dxfId="639" priority="10">
      <formula>ISERROR(F44)</formula>
    </cfRule>
  </conditionalFormatting>
  <conditionalFormatting sqref="D42:F42">
    <cfRule type="cellIs" dxfId="638" priority="9" stopIfTrue="1" operator="equal">
      <formula>"""#N/A"""</formula>
    </cfRule>
  </conditionalFormatting>
  <conditionalFormatting sqref="B43:E44 B47:G51 B45:B46 A43:A51 H43:H51 C46:G46 C45:E45 F44:G45">
    <cfRule type="cellIs" dxfId="637" priority="8" stopIfTrue="1" operator="equal">
      <formula>"""#N/A"""</formula>
    </cfRule>
  </conditionalFormatting>
  <conditionalFormatting sqref="F42 D44:G51 F40:H40">
    <cfRule type="expression" dxfId="636" priority="7">
      <formula>ISERROR(D40)</formula>
    </cfRule>
  </conditionalFormatting>
  <conditionalFormatting sqref="D42:F42">
    <cfRule type="cellIs" dxfId="635" priority="6" stopIfTrue="1" operator="equal">
      <formula>"""#N/A"""</formula>
    </cfRule>
  </conditionalFormatting>
  <conditionalFormatting sqref="F44:F51">
    <cfRule type="expression" dxfId="634" priority="5">
      <formula>ISERROR(F44)</formula>
    </cfRule>
  </conditionalFormatting>
  <conditionalFormatting sqref="D42:F42">
    <cfRule type="cellIs" dxfId="633" priority="4" stopIfTrue="1" operator="equal">
      <formula>"""#N/A"""</formula>
    </cfRule>
  </conditionalFormatting>
  <conditionalFormatting sqref="D42:F42">
    <cfRule type="cellIs" dxfId="632" priority="3" stopIfTrue="1" operator="equal">
      <formula>"""#N/A"""</formula>
    </cfRule>
  </conditionalFormatting>
  <conditionalFormatting sqref="F44:F51">
    <cfRule type="expression" dxfId="631" priority="2">
      <formula>ISERROR(F44)</formula>
    </cfRule>
  </conditionalFormatting>
  <conditionalFormatting sqref="D42:F42">
    <cfRule type="cellIs" dxfId="630" priority="1" stopIfTrue="1" operator="equal">
      <formula>"""#N/A"""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62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628" priority="129">
      <formula>ISERROR(A1)</formula>
    </cfRule>
  </conditionalFormatting>
  <conditionalFormatting sqref="B4:E5 B6:B7 A4:A12 H4:H12 B8:G12 C7:G7 C6:E6 F5:G6">
    <cfRule type="cellIs" dxfId="627" priority="128" stopIfTrue="1" operator="equal">
      <formula>"""#N/A"""</formula>
    </cfRule>
  </conditionalFormatting>
  <conditionalFormatting sqref="F1:H2 A1:E12 F4:H12">
    <cfRule type="expression" dxfId="626" priority="127">
      <formula>ISERROR(A1)</formula>
    </cfRule>
  </conditionalFormatting>
  <conditionalFormatting sqref="D3:E3">
    <cfRule type="cellIs" dxfId="625" priority="126" stopIfTrue="1" operator="equal">
      <formula>"""#N/A"""</formula>
    </cfRule>
  </conditionalFormatting>
  <conditionalFormatting sqref="B21:G25 A17:A25 H17:H25 B17:E20 F18:G20">
    <cfRule type="cellIs" dxfId="624" priority="125" stopIfTrue="1" operator="equal">
      <formula>"""#N/A"""</formula>
    </cfRule>
  </conditionalFormatting>
  <conditionalFormatting sqref="A16:F16 A17:H25 A14:H14 A15:D15">
    <cfRule type="expression" dxfId="623" priority="124">
      <formula>ISERROR(A14)</formula>
    </cfRule>
  </conditionalFormatting>
  <conditionalFormatting sqref="D16:F16">
    <cfRule type="cellIs" dxfId="62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621" priority="122" stopIfTrue="1" operator="equal">
      <formula>"""#N/A"""</formula>
    </cfRule>
  </conditionalFormatting>
  <conditionalFormatting sqref="F1:H2 F16 D18:G25 F4:H14 C9:E12">
    <cfRule type="expression" dxfId="620" priority="121">
      <formula>ISERROR(C1)</formula>
    </cfRule>
  </conditionalFormatting>
  <conditionalFormatting sqref="D16:F16">
    <cfRule type="cellIs" dxfId="619" priority="120" stopIfTrue="1" operator="equal">
      <formula>"""#N/A"""</formula>
    </cfRule>
  </conditionalFormatting>
  <conditionalFormatting sqref="D3:E3">
    <cfRule type="cellIs" dxfId="618" priority="119" stopIfTrue="1" operator="equal">
      <formula>"""#N/A"""</formula>
    </cfRule>
  </conditionalFormatting>
  <conditionalFormatting sqref="F18:F25">
    <cfRule type="expression" dxfId="617" priority="118">
      <formula>ISERROR(F18)</formula>
    </cfRule>
  </conditionalFormatting>
  <conditionalFormatting sqref="D3:E3">
    <cfRule type="cellIs" dxfId="616" priority="117" stopIfTrue="1" operator="equal">
      <formula>"""#N/A"""</formula>
    </cfRule>
  </conditionalFormatting>
  <conditionalFormatting sqref="F5:G12">
    <cfRule type="expression" dxfId="615" priority="116">
      <formula>ISERROR(F5)</formula>
    </cfRule>
  </conditionalFormatting>
  <conditionalFormatting sqref="D3:E3">
    <cfRule type="cellIs" dxfId="614" priority="115" stopIfTrue="1" operator="equal">
      <formula>"""#N/A"""</formula>
    </cfRule>
  </conditionalFormatting>
  <conditionalFormatting sqref="D16:F16">
    <cfRule type="cellIs" dxfId="613" priority="114" stopIfTrue="1" operator="equal">
      <formula>"""#N/A"""</formula>
    </cfRule>
  </conditionalFormatting>
  <conditionalFormatting sqref="D16:F16">
    <cfRule type="cellIs" dxfId="612" priority="113" stopIfTrue="1" operator="equal">
      <formula>"""#N/A"""</formula>
    </cfRule>
  </conditionalFormatting>
  <conditionalFormatting sqref="F18:F25">
    <cfRule type="expression" dxfId="611" priority="112">
      <formula>ISERROR(F18)</formula>
    </cfRule>
  </conditionalFormatting>
  <conditionalFormatting sqref="D16:F16">
    <cfRule type="cellIs" dxfId="61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609" priority="110" stopIfTrue="1" operator="equal">
      <formula>"""#N/A"""</formula>
    </cfRule>
  </conditionalFormatting>
  <conditionalFormatting sqref="F1:H2 F16 D18:G25 F4:H14 C9:E12 F39:H39">
    <cfRule type="expression" dxfId="608" priority="109">
      <formula>ISERROR(C1)</formula>
    </cfRule>
  </conditionalFormatting>
  <conditionalFormatting sqref="D16:F16">
    <cfRule type="cellIs" dxfId="607" priority="108" stopIfTrue="1" operator="equal">
      <formula>"""#N/A"""</formula>
    </cfRule>
  </conditionalFormatting>
  <conditionalFormatting sqref="D3:E3">
    <cfRule type="cellIs" dxfId="606" priority="107" stopIfTrue="1" operator="equal">
      <formula>"""#N/A"""</formula>
    </cfRule>
  </conditionalFormatting>
  <conditionalFormatting sqref="F18:F25">
    <cfRule type="expression" dxfId="605" priority="106">
      <formula>ISERROR(F18)</formula>
    </cfRule>
  </conditionalFormatting>
  <conditionalFormatting sqref="D3:E3">
    <cfRule type="cellIs" dxfId="604" priority="105" stopIfTrue="1" operator="equal">
      <formula>"""#N/A"""</formula>
    </cfRule>
  </conditionalFormatting>
  <conditionalFormatting sqref="F5:G12">
    <cfRule type="expression" dxfId="603" priority="104">
      <formula>ISERROR(F5)</formula>
    </cfRule>
  </conditionalFormatting>
  <conditionalFormatting sqref="D3:E3">
    <cfRule type="cellIs" dxfId="602" priority="103" stopIfTrue="1" operator="equal">
      <formula>"""#N/A"""</formula>
    </cfRule>
  </conditionalFormatting>
  <conditionalFormatting sqref="D16:F16">
    <cfRule type="cellIs" dxfId="601" priority="102" stopIfTrue="1" operator="equal">
      <formula>"""#N/A"""</formula>
    </cfRule>
  </conditionalFormatting>
  <conditionalFormatting sqref="D16:F16">
    <cfRule type="cellIs" dxfId="600" priority="101" stopIfTrue="1" operator="equal">
      <formula>"""#N/A"""</formula>
    </cfRule>
  </conditionalFormatting>
  <conditionalFormatting sqref="F18:F25">
    <cfRule type="expression" dxfId="599" priority="100">
      <formula>ISERROR(F18)</formula>
    </cfRule>
  </conditionalFormatting>
  <conditionalFormatting sqref="D16:F16">
    <cfRule type="cellIs" dxfId="59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597" priority="98" stopIfTrue="1" operator="equal">
      <formula>"""#N/A"""</formula>
    </cfRule>
  </conditionalFormatting>
  <conditionalFormatting sqref="F1:H2 F16 D18:G25 F4:H14 C9:E12 F39:H39">
    <cfRule type="expression" dxfId="596" priority="97">
      <formula>ISERROR(C1)</formula>
    </cfRule>
  </conditionalFormatting>
  <conditionalFormatting sqref="D16:F16">
    <cfRule type="cellIs" dxfId="595" priority="96" stopIfTrue="1" operator="equal">
      <formula>"""#N/A"""</formula>
    </cfRule>
  </conditionalFormatting>
  <conditionalFormatting sqref="D3:E3">
    <cfRule type="cellIs" dxfId="594" priority="95" stopIfTrue="1" operator="equal">
      <formula>"""#N/A"""</formula>
    </cfRule>
  </conditionalFormatting>
  <conditionalFormatting sqref="F18:F25">
    <cfRule type="expression" dxfId="593" priority="94">
      <formula>ISERROR(F18)</formula>
    </cfRule>
  </conditionalFormatting>
  <conditionalFormatting sqref="D3:E3">
    <cfRule type="cellIs" dxfId="592" priority="93" stopIfTrue="1" operator="equal">
      <formula>"""#N/A"""</formula>
    </cfRule>
  </conditionalFormatting>
  <conditionalFormatting sqref="F5:G12">
    <cfRule type="expression" dxfId="591" priority="92">
      <formula>ISERROR(F5)</formula>
    </cfRule>
  </conditionalFormatting>
  <conditionalFormatting sqref="D3:E3">
    <cfRule type="cellIs" dxfId="590" priority="91" stopIfTrue="1" operator="equal">
      <formula>"""#N/A"""</formula>
    </cfRule>
  </conditionalFormatting>
  <conditionalFormatting sqref="D16:F16">
    <cfRule type="cellIs" dxfId="589" priority="90" stopIfTrue="1" operator="equal">
      <formula>"""#N/A"""</formula>
    </cfRule>
  </conditionalFormatting>
  <conditionalFormatting sqref="D16:F16">
    <cfRule type="cellIs" dxfId="588" priority="89" stopIfTrue="1" operator="equal">
      <formula>"""#N/A"""</formula>
    </cfRule>
  </conditionalFormatting>
  <conditionalFormatting sqref="F18:F25">
    <cfRule type="expression" dxfId="587" priority="88">
      <formula>ISERROR(F18)</formula>
    </cfRule>
  </conditionalFormatting>
  <conditionalFormatting sqref="D16:F16">
    <cfRule type="cellIs" dxfId="58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585" priority="86" stopIfTrue="1" operator="equal">
      <formula>"""#N/A"""</formula>
    </cfRule>
  </conditionalFormatting>
  <conditionalFormatting sqref="F1:H2 F16 D18:G25 F4:H14 C9:E12 F39:H39">
    <cfRule type="expression" dxfId="584" priority="85">
      <formula>ISERROR(C1)</formula>
    </cfRule>
  </conditionalFormatting>
  <conditionalFormatting sqref="D16:F16">
    <cfRule type="cellIs" dxfId="583" priority="84" stopIfTrue="1" operator="equal">
      <formula>"""#N/A"""</formula>
    </cfRule>
  </conditionalFormatting>
  <conditionalFormatting sqref="D3:E3">
    <cfRule type="cellIs" dxfId="582" priority="83" stopIfTrue="1" operator="equal">
      <formula>"""#N/A"""</formula>
    </cfRule>
  </conditionalFormatting>
  <conditionalFormatting sqref="F18:F25">
    <cfRule type="expression" dxfId="581" priority="82">
      <formula>ISERROR(F18)</formula>
    </cfRule>
  </conditionalFormatting>
  <conditionalFormatting sqref="D3:E3">
    <cfRule type="cellIs" dxfId="580" priority="81" stopIfTrue="1" operator="equal">
      <formula>"""#N/A"""</formula>
    </cfRule>
  </conditionalFormatting>
  <conditionalFormatting sqref="F5:G12">
    <cfRule type="expression" dxfId="579" priority="80">
      <formula>ISERROR(F5)</formula>
    </cfRule>
  </conditionalFormatting>
  <conditionalFormatting sqref="D3:E3">
    <cfRule type="cellIs" dxfId="578" priority="79" stopIfTrue="1" operator="equal">
      <formula>"""#N/A"""</formula>
    </cfRule>
  </conditionalFormatting>
  <conditionalFormatting sqref="D16:F16">
    <cfRule type="cellIs" dxfId="577" priority="78" stopIfTrue="1" operator="equal">
      <formula>"""#N/A"""</formula>
    </cfRule>
  </conditionalFormatting>
  <conditionalFormatting sqref="D16:F16">
    <cfRule type="cellIs" dxfId="576" priority="77" stopIfTrue="1" operator="equal">
      <formula>"""#N/A"""</formula>
    </cfRule>
  </conditionalFormatting>
  <conditionalFormatting sqref="F18:F25">
    <cfRule type="expression" dxfId="575" priority="76">
      <formula>ISERROR(F18)</formula>
    </cfRule>
  </conditionalFormatting>
  <conditionalFormatting sqref="D16:F16">
    <cfRule type="cellIs" dxfId="574" priority="75" stopIfTrue="1" operator="equal">
      <formula>"""#N/A"""</formula>
    </cfRule>
  </conditionalFormatting>
  <conditionalFormatting sqref="C30:E30 H30 A30:B38 C31:H38">
    <cfRule type="cellIs" dxfId="573" priority="74" stopIfTrue="1" operator="equal">
      <formula>"""#N/A"""</formula>
    </cfRule>
  </conditionalFormatting>
  <conditionalFormatting sqref="A29:F29 A30:H38 A27:H27 A28:D28">
    <cfRule type="expression" dxfId="572" priority="73">
      <formula>ISERROR(A27)</formula>
    </cfRule>
  </conditionalFormatting>
  <conditionalFormatting sqref="B34:G38 A30:A38 H30:H38 B30:E33 F31:G33">
    <cfRule type="cellIs" dxfId="571" priority="72" stopIfTrue="1" operator="equal">
      <formula>"""#N/A"""</formula>
    </cfRule>
  </conditionalFormatting>
  <conditionalFormatting sqref="A29:F29 A30:H38 A27:H27 A28:D28">
    <cfRule type="expression" dxfId="570" priority="71">
      <formula>ISERROR(A27)</formula>
    </cfRule>
  </conditionalFormatting>
  <conditionalFormatting sqref="D29:F29">
    <cfRule type="cellIs" dxfId="569" priority="70" stopIfTrue="1" operator="equal">
      <formula>"""#N/A"""</formula>
    </cfRule>
  </conditionalFormatting>
  <conditionalFormatting sqref="B34:G38 A30:A38 H30:H38 B30:E33 F31:G33">
    <cfRule type="cellIs" dxfId="568" priority="69" stopIfTrue="1" operator="equal">
      <formula>"""#N/A"""</formula>
    </cfRule>
  </conditionalFormatting>
  <conditionalFormatting sqref="F29 D31:G38 F27:H27">
    <cfRule type="expression" dxfId="567" priority="68">
      <formula>ISERROR(D27)</formula>
    </cfRule>
  </conditionalFormatting>
  <conditionalFormatting sqref="D29:F29">
    <cfRule type="cellIs" dxfId="566" priority="67" stopIfTrue="1" operator="equal">
      <formula>"""#N/A"""</formula>
    </cfRule>
  </conditionalFormatting>
  <conditionalFormatting sqref="F31:F38">
    <cfRule type="expression" dxfId="565" priority="66">
      <formula>ISERROR(F31)</formula>
    </cfRule>
  </conditionalFormatting>
  <conditionalFormatting sqref="D29:F29">
    <cfRule type="cellIs" dxfId="564" priority="65" stopIfTrue="1" operator="equal">
      <formula>"""#N/A"""</formula>
    </cfRule>
  </conditionalFormatting>
  <conditionalFormatting sqref="D29:F29">
    <cfRule type="cellIs" dxfId="563" priority="64" stopIfTrue="1" operator="equal">
      <formula>"""#N/A"""</formula>
    </cfRule>
  </conditionalFormatting>
  <conditionalFormatting sqref="F31:F38">
    <cfRule type="expression" dxfId="562" priority="63">
      <formula>ISERROR(F31)</formula>
    </cfRule>
  </conditionalFormatting>
  <conditionalFormatting sqref="D29:F29">
    <cfRule type="cellIs" dxfId="561" priority="62" stopIfTrue="1" operator="equal">
      <formula>"""#N/A"""</formula>
    </cfRule>
  </conditionalFormatting>
  <conditionalFormatting sqref="B30:E31 B34:G38 B32:B33 A30:A38 H30:H38 C33:G33 C32:E32 F31:G32">
    <cfRule type="cellIs" dxfId="560" priority="61" stopIfTrue="1" operator="equal">
      <formula>"""#N/A"""</formula>
    </cfRule>
  </conditionalFormatting>
  <conditionalFormatting sqref="F29 D31:G38 F27:H27">
    <cfRule type="expression" dxfId="559" priority="60">
      <formula>ISERROR(D27)</formula>
    </cfRule>
  </conditionalFormatting>
  <conditionalFormatting sqref="D29:F29">
    <cfRule type="cellIs" dxfId="558" priority="59" stopIfTrue="1" operator="equal">
      <formula>"""#N/A"""</formula>
    </cfRule>
  </conditionalFormatting>
  <conditionalFormatting sqref="F31:F38">
    <cfRule type="expression" dxfId="557" priority="58">
      <formula>ISERROR(F31)</formula>
    </cfRule>
  </conditionalFormatting>
  <conditionalFormatting sqref="D29:F29">
    <cfRule type="cellIs" dxfId="556" priority="57" stopIfTrue="1" operator="equal">
      <formula>"""#N/A"""</formula>
    </cfRule>
  </conditionalFormatting>
  <conditionalFormatting sqref="D29:F29">
    <cfRule type="cellIs" dxfId="555" priority="56" stopIfTrue="1" operator="equal">
      <formula>"""#N/A"""</formula>
    </cfRule>
  </conditionalFormatting>
  <conditionalFormatting sqref="F31:F38">
    <cfRule type="expression" dxfId="554" priority="55">
      <formula>ISERROR(F31)</formula>
    </cfRule>
  </conditionalFormatting>
  <conditionalFormatting sqref="D29:F29">
    <cfRule type="cellIs" dxfId="553" priority="54" stopIfTrue="1" operator="equal">
      <formula>"""#N/A"""</formula>
    </cfRule>
  </conditionalFormatting>
  <conditionalFormatting sqref="B30:E31 B34:G38 B32:B33 A30:A38 H30:H38 C33:G33 C32:E32 F31:G32">
    <cfRule type="cellIs" dxfId="552" priority="53" stopIfTrue="1" operator="equal">
      <formula>"""#N/A"""</formula>
    </cfRule>
  </conditionalFormatting>
  <conditionalFormatting sqref="F29 D31:G38 F27:H27">
    <cfRule type="expression" dxfId="551" priority="52">
      <formula>ISERROR(D27)</formula>
    </cfRule>
  </conditionalFormatting>
  <conditionalFormatting sqref="D29:F29">
    <cfRule type="cellIs" dxfId="550" priority="51" stopIfTrue="1" operator="equal">
      <formula>"""#N/A"""</formula>
    </cfRule>
  </conditionalFormatting>
  <conditionalFormatting sqref="F31:F38">
    <cfRule type="expression" dxfId="549" priority="50">
      <formula>ISERROR(F31)</formula>
    </cfRule>
  </conditionalFormatting>
  <conditionalFormatting sqref="D29:F29">
    <cfRule type="cellIs" dxfId="548" priority="49" stopIfTrue="1" operator="equal">
      <formula>"""#N/A"""</formula>
    </cfRule>
  </conditionalFormatting>
  <conditionalFormatting sqref="D29:F29">
    <cfRule type="cellIs" dxfId="547" priority="48" stopIfTrue="1" operator="equal">
      <formula>"""#N/A"""</formula>
    </cfRule>
  </conditionalFormatting>
  <conditionalFormatting sqref="F31:F38">
    <cfRule type="expression" dxfId="546" priority="47">
      <formula>ISERROR(F31)</formula>
    </cfRule>
  </conditionalFormatting>
  <conditionalFormatting sqref="D29:F29">
    <cfRule type="cellIs" dxfId="545" priority="46" stopIfTrue="1" operator="equal">
      <formula>"""#N/A"""</formula>
    </cfRule>
  </conditionalFormatting>
  <conditionalFormatting sqref="B30:E31 B34:G38 B32:B33 A30:A38 H30:H38 C33:G33 C32:E32 F31:G32">
    <cfRule type="cellIs" dxfId="544" priority="45" stopIfTrue="1" operator="equal">
      <formula>"""#N/A"""</formula>
    </cfRule>
  </conditionalFormatting>
  <conditionalFormatting sqref="F29 D31:G38 F27:H27">
    <cfRule type="expression" dxfId="543" priority="44">
      <formula>ISERROR(D27)</formula>
    </cfRule>
  </conditionalFormatting>
  <conditionalFormatting sqref="D29:F29">
    <cfRule type="cellIs" dxfId="542" priority="43" stopIfTrue="1" operator="equal">
      <formula>"""#N/A"""</formula>
    </cfRule>
  </conditionalFormatting>
  <conditionalFormatting sqref="F31:F38">
    <cfRule type="expression" dxfId="541" priority="42">
      <formula>ISERROR(F31)</formula>
    </cfRule>
  </conditionalFormatting>
  <conditionalFormatting sqref="D29:F29">
    <cfRule type="cellIs" dxfId="540" priority="41" stopIfTrue="1" operator="equal">
      <formula>"""#N/A"""</formula>
    </cfRule>
  </conditionalFormatting>
  <conditionalFormatting sqref="D29:F29">
    <cfRule type="cellIs" dxfId="539" priority="40" stopIfTrue="1" operator="equal">
      <formula>"""#N/A"""</formula>
    </cfRule>
  </conditionalFormatting>
  <conditionalFormatting sqref="F31:F38">
    <cfRule type="expression" dxfId="538" priority="39">
      <formula>ISERROR(F31)</formula>
    </cfRule>
  </conditionalFormatting>
  <conditionalFormatting sqref="D29:F29">
    <cfRule type="cellIs" dxfId="537" priority="38" stopIfTrue="1" operator="equal">
      <formula>"""#N/A"""</formula>
    </cfRule>
  </conditionalFormatting>
  <conditionalFormatting sqref="C43:E43 H43 A43:B51 C44:H51">
    <cfRule type="cellIs" dxfId="536" priority="37" stopIfTrue="1" operator="equal">
      <formula>"""#N/A"""</formula>
    </cfRule>
  </conditionalFormatting>
  <conditionalFormatting sqref="A42:F42 A40:H40 A43:H51 A41:D41">
    <cfRule type="expression" dxfId="535" priority="36">
      <formula>ISERROR(A40)</formula>
    </cfRule>
  </conditionalFormatting>
  <conditionalFormatting sqref="B47:G51 A43:A51 H43:H51 B43:E46 F44:G46">
    <cfRule type="cellIs" dxfId="534" priority="35" stopIfTrue="1" operator="equal">
      <formula>"""#N/A"""</formula>
    </cfRule>
  </conditionalFormatting>
  <conditionalFormatting sqref="A40:H40 A42:F42 A43:H51 A41:D41">
    <cfRule type="expression" dxfId="533" priority="34">
      <formula>ISERROR(A40)</formula>
    </cfRule>
  </conditionalFormatting>
  <conditionalFormatting sqref="D42:F42">
    <cfRule type="cellIs" dxfId="532" priority="33" stopIfTrue="1" operator="equal">
      <formula>"""#N/A"""</formula>
    </cfRule>
  </conditionalFormatting>
  <conditionalFormatting sqref="B47:G51 A43:A51 H43:H51 B43:E46 F44:G46">
    <cfRule type="cellIs" dxfId="531" priority="32" stopIfTrue="1" operator="equal">
      <formula>"""#N/A"""</formula>
    </cfRule>
  </conditionalFormatting>
  <conditionalFormatting sqref="F42 D44:G51 F40:H40">
    <cfRule type="expression" dxfId="530" priority="31">
      <formula>ISERROR(D40)</formula>
    </cfRule>
  </conditionalFormatting>
  <conditionalFormatting sqref="D42:F42">
    <cfRule type="cellIs" dxfId="529" priority="30" stopIfTrue="1" operator="equal">
      <formula>"""#N/A"""</formula>
    </cfRule>
  </conditionalFormatting>
  <conditionalFormatting sqref="F44:F51">
    <cfRule type="expression" dxfId="528" priority="29">
      <formula>ISERROR(F44)</formula>
    </cfRule>
  </conditionalFormatting>
  <conditionalFormatting sqref="D42:F42">
    <cfRule type="cellIs" dxfId="527" priority="28" stopIfTrue="1" operator="equal">
      <formula>"""#N/A"""</formula>
    </cfRule>
  </conditionalFormatting>
  <conditionalFormatting sqref="D42:F42">
    <cfRule type="cellIs" dxfId="526" priority="27" stopIfTrue="1" operator="equal">
      <formula>"""#N/A"""</formula>
    </cfRule>
  </conditionalFormatting>
  <conditionalFormatting sqref="F44:F51">
    <cfRule type="expression" dxfId="525" priority="26">
      <formula>ISERROR(F44)</formula>
    </cfRule>
  </conditionalFormatting>
  <conditionalFormatting sqref="D42:F42">
    <cfRule type="cellIs" dxfId="524" priority="25" stopIfTrue="1" operator="equal">
      <formula>"""#N/A"""</formula>
    </cfRule>
  </conditionalFormatting>
  <conditionalFormatting sqref="B43:E44 B47:G51 B45:B46 A43:A51 H43:H51 C46:G46 C45:E45 F44:G45">
    <cfRule type="cellIs" dxfId="523" priority="24" stopIfTrue="1" operator="equal">
      <formula>"""#N/A"""</formula>
    </cfRule>
  </conditionalFormatting>
  <conditionalFormatting sqref="F42 D44:G51 F40:H40">
    <cfRule type="expression" dxfId="522" priority="23">
      <formula>ISERROR(D40)</formula>
    </cfRule>
  </conditionalFormatting>
  <conditionalFormatting sqref="D42:F42">
    <cfRule type="cellIs" dxfId="521" priority="22" stopIfTrue="1" operator="equal">
      <formula>"""#N/A"""</formula>
    </cfRule>
  </conditionalFormatting>
  <conditionalFormatting sqref="F44:F51">
    <cfRule type="expression" dxfId="520" priority="21">
      <formula>ISERROR(F44)</formula>
    </cfRule>
  </conditionalFormatting>
  <conditionalFormatting sqref="D42:F42">
    <cfRule type="cellIs" dxfId="519" priority="20" stopIfTrue="1" operator="equal">
      <formula>"""#N/A"""</formula>
    </cfRule>
  </conditionalFormatting>
  <conditionalFormatting sqref="D42:F42">
    <cfRule type="cellIs" dxfId="518" priority="19" stopIfTrue="1" operator="equal">
      <formula>"""#N/A"""</formula>
    </cfRule>
  </conditionalFormatting>
  <conditionalFormatting sqref="F44:F51">
    <cfRule type="expression" dxfId="517" priority="18">
      <formula>ISERROR(F44)</formula>
    </cfRule>
  </conditionalFormatting>
  <conditionalFormatting sqref="D42:F42">
    <cfRule type="cellIs" dxfId="516" priority="17" stopIfTrue="1" operator="equal">
      <formula>"""#N/A"""</formula>
    </cfRule>
  </conditionalFormatting>
  <conditionalFormatting sqref="B43:E44 B47:G51 B45:B46 A43:A51 H43:H51 C46:G46 C45:E45 F44:G45">
    <cfRule type="cellIs" dxfId="515" priority="16" stopIfTrue="1" operator="equal">
      <formula>"""#N/A"""</formula>
    </cfRule>
  </conditionalFormatting>
  <conditionalFormatting sqref="F42 D44:G51 F40:H40">
    <cfRule type="expression" dxfId="514" priority="15">
      <formula>ISERROR(D40)</formula>
    </cfRule>
  </conditionalFormatting>
  <conditionalFormatting sqref="D42:F42">
    <cfRule type="cellIs" dxfId="513" priority="14" stopIfTrue="1" operator="equal">
      <formula>"""#N/A"""</formula>
    </cfRule>
  </conditionalFormatting>
  <conditionalFormatting sqref="F44:F51">
    <cfRule type="expression" dxfId="512" priority="13">
      <formula>ISERROR(F44)</formula>
    </cfRule>
  </conditionalFormatting>
  <conditionalFormatting sqref="D42:F42">
    <cfRule type="cellIs" dxfId="511" priority="12" stopIfTrue="1" operator="equal">
      <formula>"""#N/A"""</formula>
    </cfRule>
  </conditionalFormatting>
  <conditionalFormatting sqref="D42:F42">
    <cfRule type="cellIs" dxfId="510" priority="11" stopIfTrue="1" operator="equal">
      <formula>"""#N/A"""</formula>
    </cfRule>
  </conditionalFormatting>
  <conditionalFormatting sqref="F44:F51">
    <cfRule type="expression" dxfId="509" priority="10">
      <formula>ISERROR(F44)</formula>
    </cfRule>
  </conditionalFormatting>
  <conditionalFormatting sqref="D42:F42">
    <cfRule type="cellIs" dxfId="508" priority="9" stopIfTrue="1" operator="equal">
      <formula>"""#N/A"""</formula>
    </cfRule>
  </conditionalFormatting>
  <conditionalFormatting sqref="B43:E44 B47:G51 B45:B46 A43:A51 H43:H51 C46:G46 C45:E45 F44:G45">
    <cfRule type="cellIs" dxfId="507" priority="8" stopIfTrue="1" operator="equal">
      <formula>"""#N/A"""</formula>
    </cfRule>
  </conditionalFormatting>
  <conditionalFormatting sqref="F42 D44:G51 F40:H40">
    <cfRule type="expression" dxfId="506" priority="7">
      <formula>ISERROR(D40)</formula>
    </cfRule>
  </conditionalFormatting>
  <conditionalFormatting sqref="D42:F42">
    <cfRule type="cellIs" dxfId="505" priority="6" stopIfTrue="1" operator="equal">
      <formula>"""#N/A"""</formula>
    </cfRule>
  </conditionalFormatting>
  <conditionalFormatting sqref="F44:F51">
    <cfRule type="expression" dxfId="504" priority="5">
      <formula>ISERROR(F44)</formula>
    </cfRule>
  </conditionalFormatting>
  <conditionalFormatting sqref="D42:F42">
    <cfRule type="cellIs" dxfId="503" priority="4" stopIfTrue="1" operator="equal">
      <formula>"""#N/A"""</formula>
    </cfRule>
  </conditionalFormatting>
  <conditionalFormatting sqref="D42:F42">
    <cfRule type="cellIs" dxfId="502" priority="3" stopIfTrue="1" operator="equal">
      <formula>"""#N/A"""</formula>
    </cfRule>
  </conditionalFormatting>
  <conditionalFormatting sqref="F44:F51">
    <cfRule type="expression" dxfId="501" priority="2">
      <formula>ISERROR(F44)</formula>
    </cfRule>
  </conditionalFormatting>
  <conditionalFormatting sqref="D42:F42">
    <cfRule type="cellIs" dxfId="500" priority="1" stopIfTrue="1" operator="equal">
      <formula>"""#N/A"""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13" sqref="F1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49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498" priority="129">
      <formula>ISERROR(A1)</formula>
    </cfRule>
  </conditionalFormatting>
  <conditionalFormatting sqref="B4:E5 B6:B7 A4:A12 H4:H12 B8:G12 C7:G7 C6:E6 F5:G6">
    <cfRule type="cellIs" dxfId="497" priority="128" stopIfTrue="1" operator="equal">
      <formula>"""#N/A"""</formula>
    </cfRule>
  </conditionalFormatting>
  <conditionalFormatting sqref="F1:H2 A1:E12 F4:H12">
    <cfRule type="expression" dxfId="496" priority="127">
      <formula>ISERROR(A1)</formula>
    </cfRule>
  </conditionalFormatting>
  <conditionalFormatting sqref="D3:E3">
    <cfRule type="cellIs" dxfId="495" priority="126" stopIfTrue="1" operator="equal">
      <formula>"""#N/A"""</formula>
    </cfRule>
  </conditionalFormatting>
  <conditionalFormatting sqref="B21:G25 A17:A25 H17:H25 B17:E20 F18:G20">
    <cfRule type="cellIs" dxfId="494" priority="125" stopIfTrue="1" operator="equal">
      <formula>"""#N/A"""</formula>
    </cfRule>
  </conditionalFormatting>
  <conditionalFormatting sqref="A16:F16 A17:H25 A14:H14 A15:D15">
    <cfRule type="expression" dxfId="493" priority="124">
      <formula>ISERROR(A14)</formula>
    </cfRule>
  </conditionalFormatting>
  <conditionalFormatting sqref="D16:F16">
    <cfRule type="cellIs" dxfId="49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491" priority="122" stopIfTrue="1" operator="equal">
      <formula>"""#N/A"""</formula>
    </cfRule>
  </conditionalFormatting>
  <conditionalFormatting sqref="F1:H2 F16 D18:G25 F4:H14 C9:E12">
    <cfRule type="expression" dxfId="490" priority="121">
      <formula>ISERROR(C1)</formula>
    </cfRule>
  </conditionalFormatting>
  <conditionalFormatting sqref="D16:F16">
    <cfRule type="cellIs" dxfId="489" priority="120" stopIfTrue="1" operator="equal">
      <formula>"""#N/A"""</formula>
    </cfRule>
  </conditionalFormatting>
  <conditionalFormatting sqref="D3:E3">
    <cfRule type="cellIs" dxfId="488" priority="119" stopIfTrue="1" operator="equal">
      <formula>"""#N/A"""</formula>
    </cfRule>
  </conditionalFormatting>
  <conditionalFormatting sqref="F18:F25">
    <cfRule type="expression" dxfId="487" priority="118">
      <formula>ISERROR(F18)</formula>
    </cfRule>
  </conditionalFormatting>
  <conditionalFormatting sqref="D3:E3">
    <cfRule type="cellIs" dxfId="486" priority="117" stopIfTrue="1" operator="equal">
      <formula>"""#N/A"""</formula>
    </cfRule>
  </conditionalFormatting>
  <conditionalFormatting sqref="F5:G12">
    <cfRule type="expression" dxfId="485" priority="116">
      <formula>ISERROR(F5)</formula>
    </cfRule>
  </conditionalFormatting>
  <conditionalFormatting sqref="D3:E3">
    <cfRule type="cellIs" dxfId="484" priority="115" stopIfTrue="1" operator="equal">
      <formula>"""#N/A"""</formula>
    </cfRule>
  </conditionalFormatting>
  <conditionalFormatting sqref="D16:F16">
    <cfRule type="cellIs" dxfId="483" priority="114" stopIfTrue="1" operator="equal">
      <formula>"""#N/A"""</formula>
    </cfRule>
  </conditionalFormatting>
  <conditionalFormatting sqref="D16:F16">
    <cfRule type="cellIs" dxfId="482" priority="113" stopIfTrue="1" operator="equal">
      <formula>"""#N/A"""</formula>
    </cfRule>
  </conditionalFormatting>
  <conditionalFormatting sqref="F18:F25">
    <cfRule type="expression" dxfId="481" priority="112">
      <formula>ISERROR(F18)</formula>
    </cfRule>
  </conditionalFormatting>
  <conditionalFormatting sqref="D16:F16">
    <cfRule type="cellIs" dxfId="48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479" priority="110" stopIfTrue="1" operator="equal">
      <formula>"""#N/A"""</formula>
    </cfRule>
  </conditionalFormatting>
  <conditionalFormatting sqref="F1:H2 F16 D18:G25 F4:H14 C9:E12 F39:H39">
    <cfRule type="expression" dxfId="478" priority="109">
      <formula>ISERROR(C1)</formula>
    </cfRule>
  </conditionalFormatting>
  <conditionalFormatting sqref="D16:F16">
    <cfRule type="cellIs" dxfId="477" priority="108" stopIfTrue="1" operator="equal">
      <formula>"""#N/A"""</formula>
    </cfRule>
  </conditionalFormatting>
  <conditionalFormatting sqref="D3:E3">
    <cfRule type="cellIs" dxfId="476" priority="107" stopIfTrue="1" operator="equal">
      <formula>"""#N/A"""</formula>
    </cfRule>
  </conditionalFormatting>
  <conditionalFormatting sqref="F18:F25">
    <cfRule type="expression" dxfId="475" priority="106">
      <formula>ISERROR(F18)</formula>
    </cfRule>
  </conditionalFormatting>
  <conditionalFormatting sqref="D3:E3">
    <cfRule type="cellIs" dxfId="474" priority="105" stopIfTrue="1" operator="equal">
      <formula>"""#N/A"""</formula>
    </cfRule>
  </conditionalFormatting>
  <conditionalFormatting sqref="F5:G12">
    <cfRule type="expression" dxfId="473" priority="104">
      <formula>ISERROR(F5)</formula>
    </cfRule>
  </conditionalFormatting>
  <conditionalFormatting sqref="D3:E3">
    <cfRule type="cellIs" dxfId="472" priority="103" stopIfTrue="1" operator="equal">
      <formula>"""#N/A"""</formula>
    </cfRule>
  </conditionalFormatting>
  <conditionalFormatting sqref="D16:F16">
    <cfRule type="cellIs" dxfId="471" priority="102" stopIfTrue="1" operator="equal">
      <formula>"""#N/A"""</formula>
    </cfRule>
  </conditionalFormatting>
  <conditionalFormatting sqref="D16:F16">
    <cfRule type="cellIs" dxfId="470" priority="101" stopIfTrue="1" operator="equal">
      <formula>"""#N/A"""</formula>
    </cfRule>
  </conditionalFormatting>
  <conditionalFormatting sqref="F18:F25">
    <cfRule type="expression" dxfId="469" priority="100">
      <formula>ISERROR(F18)</formula>
    </cfRule>
  </conditionalFormatting>
  <conditionalFormatting sqref="D16:F16">
    <cfRule type="cellIs" dxfId="46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467" priority="98" stopIfTrue="1" operator="equal">
      <formula>"""#N/A"""</formula>
    </cfRule>
  </conditionalFormatting>
  <conditionalFormatting sqref="F1:H2 F16 D18:G25 F4:H14 C9:E12 F39:H39">
    <cfRule type="expression" dxfId="466" priority="97">
      <formula>ISERROR(C1)</formula>
    </cfRule>
  </conditionalFormatting>
  <conditionalFormatting sqref="D16:F16">
    <cfRule type="cellIs" dxfId="465" priority="96" stopIfTrue="1" operator="equal">
      <formula>"""#N/A"""</formula>
    </cfRule>
  </conditionalFormatting>
  <conditionalFormatting sqref="D3:E3">
    <cfRule type="cellIs" dxfId="464" priority="95" stopIfTrue="1" operator="equal">
      <formula>"""#N/A"""</formula>
    </cfRule>
  </conditionalFormatting>
  <conditionalFormatting sqref="F18:F25">
    <cfRule type="expression" dxfId="463" priority="94">
      <formula>ISERROR(F18)</formula>
    </cfRule>
  </conditionalFormatting>
  <conditionalFormatting sqref="D3:E3">
    <cfRule type="cellIs" dxfId="462" priority="93" stopIfTrue="1" operator="equal">
      <formula>"""#N/A"""</formula>
    </cfRule>
  </conditionalFormatting>
  <conditionalFormatting sqref="F5:G12">
    <cfRule type="expression" dxfId="461" priority="92">
      <formula>ISERROR(F5)</formula>
    </cfRule>
  </conditionalFormatting>
  <conditionalFormatting sqref="D3:E3">
    <cfRule type="cellIs" dxfId="460" priority="91" stopIfTrue="1" operator="equal">
      <formula>"""#N/A"""</formula>
    </cfRule>
  </conditionalFormatting>
  <conditionalFormatting sqref="D16:F16">
    <cfRule type="cellIs" dxfId="459" priority="90" stopIfTrue="1" operator="equal">
      <formula>"""#N/A"""</formula>
    </cfRule>
  </conditionalFormatting>
  <conditionalFormatting sqref="D16:F16">
    <cfRule type="cellIs" dxfId="458" priority="89" stopIfTrue="1" operator="equal">
      <formula>"""#N/A"""</formula>
    </cfRule>
  </conditionalFormatting>
  <conditionalFormatting sqref="F18:F25">
    <cfRule type="expression" dxfId="457" priority="88">
      <formula>ISERROR(F18)</formula>
    </cfRule>
  </conditionalFormatting>
  <conditionalFormatting sqref="D16:F16">
    <cfRule type="cellIs" dxfId="45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455" priority="86" stopIfTrue="1" operator="equal">
      <formula>"""#N/A"""</formula>
    </cfRule>
  </conditionalFormatting>
  <conditionalFormatting sqref="F1:H2 F16 D18:G25 F4:H14 C9:E12 F39:H39">
    <cfRule type="expression" dxfId="454" priority="85">
      <formula>ISERROR(C1)</formula>
    </cfRule>
  </conditionalFormatting>
  <conditionalFormatting sqref="D16:F16">
    <cfRule type="cellIs" dxfId="453" priority="84" stopIfTrue="1" operator="equal">
      <formula>"""#N/A"""</formula>
    </cfRule>
  </conditionalFormatting>
  <conditionalFormatting sqref="D3:E3">
    <cfRule type="cellIs" dxfId="452" priority="83" stopIfTrue="1" operator="equal">
      <formula>"""#N/A"""</formula>
    </cfRule>
  </conditionalFormatting>
  <conditionalFormatting sqref="F18:F25">
    <cfRule type="expression" dxfId="451" priority="82">
      <formula>ISERROR(F18)</formula>
    </cfRule>
  </conditionalFormatting>
  <conditionalFormatting sqref="D3:E3">
    <cfRule type="cellIs" dxfId="450" priority="81" stopIfTrue="1" operator="equal">
      <formula>"""#N/A"""</formula>
    </cfRule>
  </conditionalFormatting>
  <conditionalFormatting sqref="F5:G12">
    <cfRule type="expression" dxfId="449" priority="80">
      <formula>ISERROR(F5)</formula>
    </cfRule>
  </conditionalFormatting>
  <conditionalFormatting sqref="D3:E3">
    <cfRule type="cellIs" dxfId="448" priority="79" stopIfTrue="1" operator="equal">
      <formula>"""#N/A"""</formula>
    </cfRule>
  </conditionalFormatting>
  <conditionalFormatting sqref="D16:F16">
    <cfRule type="cellIs" dxfId="447" priority="78" stopIfTrue="1" operator="equal">
      <formula>"""#N/A"""</formula>
    </cfRule>
  </conditionalFormatting>
  <conditionalFormatting sqref="D16:F16">
    <cfRule type="cellIs" dxfId="446" priority="77" stopIfTrue="1" operator="equal">
      <formula>"""#N/A"""</formula>
    </cfRule>
  </conditionalFormatting>
  <conditionalFormatting sqref="F18:F25">
    <cfRule type="expression" dxfId="445" priority="76">
      <formula>ISERROR(F18)</formula>
    </cfRule>
  </conditionalFormatting>
  <conditionalFormatting sqref="D16:F16">
    <cfRule type="cellIs" dxfId="444" priority="75" stopIfTrue="1" operator="equal">
      <formula>"""#N/A"""</formula>
    </cfRule>
  </conditionalFormatting>
  <conditionalFormatting sqref="C30:E30 H30 A30:B38 C31:H38">
    <cfRule type="cellIs" dxfId="443" priority="74" stopIfTrue="1" operator="equal">
      <formula>"""#N/A"""</formula>
    </cfRule>
  </conditionalFormatting>
  <conditionalFormatting sqref="A29:F29 A30:H38 A27:H27 A28:D28">
    <cfRule type="expression" dxfId="442" priority="73">
      <formula>ISERROR(A27)</formula>
    </cfRule>
  </conditionalFormatting>
  <conditionalFormatting sqref="B34:G38 A30:A38 H30:H38 B30:E33 F31:G33">
    <cfRule type="cellIs" dxfId="441" priority="72" stopIfTrue="1" operator="equal">
      <formula>"""#N/A"""</formula>
    </cfRule>
  </conditionalFormatting>
  <conditionalFormatting sqref="A29:F29 A30:H38 A27:H27 A28:D28">
    <cfRule type="expression" dxfId="440" priority="71">
      <formula>ISERROR(A27)</formula>
    </cfRule>
  </conditionalFormatting>
  <conditionalFormatting sqref="D29:F29">
    <cfRule type="cellIs" dxfId="439" priority="70" stopIfTrue="1" operator="equal">
      <formula>"""#N/A"""</formula>
    </cfRule>
  </conditionalFormatting>
  <conditionalFormatting sqref="B34:G38 A30:A38 H30:H38 B30:E33 F31:G33">
    <cfRule type="cellIs" dxfId="438" priority="69" stopIfTrue="1" operator="equal">
      <formula>"""#N/A"""</formula>
    </cfRule>
  </conditionalFormatting>
  <conditionalFormatting sqref="F29 D31:G38 F27:H27">
    <cfRule type="expression" dxfId="437" priority="68">
      <formula>ISERROR(D27)</formula>
    </cfRule>
  </conditionalFormatting>
  <conditionalFormatting sqref="D29:F29">
    <cfRule type="cellIs" dxfId="436" priority="67" stopIfTrue="1" operator="equal">
      <formula>"""#N/A"""</formula>
    </cfRule>
  </conditionalFormatting>
  <conditionalFormatting sqref="F31:F38">
    <cfRule type="expression" dxfId="435" priority="66">
      <formula>ISERROR(F31)</formula>
    </cfRule>
  </conditionalFormatting>
  <conditionalFormatting sqref="D29:F29">
    <cfRule type="cellIs" dxfId="434" priority="65" stopIfTrue="1" operator="equal">
      <formula>"""#N/A"""</formula>
    </cfRule>
  </conditionalFormatting>
  <conditionalFormatting sqref="D29:F29">
    <cfRule type="cellIs" dxfId="433" priority="64" stopIfTrue="1" operator="equal">
      <formula>"""#N/A"""</formula>
    </cfRule>
  </conditionalFormatting>
  <conditionalFormatting sqref="F31:F38">
    <cfRule type="expression" dxfId="432" priority="63">
      <formula>ISERROR(F31)</formula>
    </cfRule>
  </conditionalFormatting>
  <conditionalFormatting sqref="D29:F29">
    <cfRule type="cellIs" dxfId="431" priority="62" stopIfTrue="1" operator="equal">
      <formula>"""#N/A"""</formula>
    </cfRule>
  </conditionalFormatting>
  <conditionalFormatting sqref="B30:E31 B34:G38 B32:B33 A30:A38 H30:H38 C33:G33 C32:E32 F31:G32">
    <cfRule type="cellIs" dxfId="430" priority="61" stopIfTrue="1" operator="equal">
      <formula>"""#N/A"""</formula>
    </cfRule>
  </conditionalFormatting>
  <conditionalFormatting sqref="F29 D31:G38 F27:H27">
    <cfRule type="expression" dxfId="429" priority="60">
      <formula>ISERROR(D27)</formula>
    </cfRule>
  </conditionalFormatting>
  <conditionalFormatting sqref="D29:F29">
    <cfRule type="cellIs" dxfId="428" priority="59" stopIfTrue="1" operator="equal">
      <formula>"""#N/A"""</formula>
    </cfRule>
  </conditionalFormatting>
  <conditionalFormatting sqref="F31:F38">
    <cfRule type="expression" dxfId="427" priority="58">
      <formula>ISERROR(F31)</formula>
    </cfRule>
  </conditionalFormatting>
  <conditionalFormatting sqref="D29:F29">
    <cfRule type="cellIs" dxfId="426" priority="57" stopIfTrue="1" operator="equal">
      <formula>"""#N/A"""</formula>
    </cfRule>
  </conditionalFormatting>
  <conditionalFormatting sqref="D29:F29">
    <cfRule type="cellIs" dxfId="425" priority="56" stopIfTrue="1" operator="equal">
      <formula>"""#N/A"""</formula>
    </cfRule>
  </conditionalFormatting>
  <conditionalFormatting sqref="F31:F38">
    <cfRule type="expression" dxfId="424" priority="55">
      <formula>ISERROR(F31)</formula>
    </cfRule>
  </conditionalFormatting>
  <conditionalFormatting sqref="D29:F29">
    <cfRule type="cellIs" dxfId="423" priority="54" stopIfTrue="1" operator="equal">
      <formula>"""#N/A"""</formula>
    </cfRule>
  </conditionalFormatting>
  <conditionalFormatting sqref="B30:E31 B34:G38 B32:B33 A30:A38 H30:H38 C33:G33 C32:E32 F31:G32">
    <cfRule type="cellIs" dxfId="422" priority="53" stopIfTrue="1" operator="equal">
      <formula>"""#N/A"""</formula>
    </cfRule>
  </conditionalFormatting>
  <conditionalFormatting sqref="F29 D31:G38 F27:H27">
    <cfRule type="expression" dxfId="421" priority="52">
      <formula>ISERROR(D27)</formula>
    </cfRule>
  </conditionalFormatting>
  <conditionalFormatting sqref="D29:F29">
    <cfRule type="cellIs" dxfId="420" priority="51" stopIfTrue="1" operator="equal">
      <formula>"""#N/A"""</formula>
    </cfRule>
  </conditionalFormatting>
  <conditionalFormatting sqref="F31:F38">
    <cfRule type="expression" dxfId="419" priority="50">
      <formula>ISERROR(F31)</formula>
    </cfRule>
  </conditionalFormatting>
  <conditionalFormatting sqref="D29:F29">
    <cfRule type="cellIs" dxfId="418" priority="49" stopIfTrue="1" operator="equal">
      <formula>"""#N/A"""</formula>
    </cfRule>
  </conditionalFormatting>
  <conditionalFormatting sqref="D29:F29">
    <cfRule type="cellIs" dxfId="417" priority="48" stopIfTrue="1" operator="equal">
      <formula>"""#N/A"""</formula>
    </cfRule>
  </conditionalFormatting>
  <conditionalFormatting sqref="F31:F38">
    <cfRule type="expression" dxfId="416" priority="47">
      <formula>ISERROR(F31)</formula>
    </cfRule>
  </conditionalFormatting>
  <conditionalFormatting sqref="D29:F29">
    <cfRule type="cellIs" dxfId="415" priority="46" stopIfTrue="1" operator="equal">
      <formula>"""#N/A"""</formula>
    </cfRule>
  </conditionalFormatting>
  <conditionalFormatting sqref="B30:E31 B34:G38 B32:B33 A30:A38 H30:H38 C33:G33 C32:E32 F31:G32">
    <cfRule type="cellIs" dxfId="414" priority="45" stopIfTrue="1" operator="equal">
      <formula>"""#N/A"""</formula>
    </cfRule>
  </conditionalFormatting>
  <conditionalFormatting sqref="F29 D31:G38 F27:H27">
    <cfRule type="expression" dxfId="413" priority="44">
      <formula>ISERROR(D27)</formula>
    </cfRule>
  </conditionalFormatting>
  <conditionalFormatting sqref="D29:F29">
    <cfRule type="cellIs" dxfId="412" priority="43" stopIfTrue="1" operator="equal">
      <formula>"""#N/A"""</formula>
    </cfRule>
  </conditionalFormatting>
  <conditionalFormatting sqref="F31:F38">
    <cfRule type="expression" dxfId="411" priority="42">
      <formula>ISERROR(F31)</formula>
    </cfRule>
  </conditionalFormatting>
  <conditionalFormatting sqref="D29:F29">
    <cfRule type="cellIs" dxfId="410" priority="41" stopIfTrue="1" operator="equal">
      <formula>"""#N/A"""</formula>
    </cfRule>
  </conditionalFormatting>
  <conditionalFormatting sqref="D29:F29">
    <cfRule type="cellIs" dxfId="409" priority="40" stopIfTrue="1" operator="equal">
      <formula>"""#N/A"""</formula>
    </cfRule>
  </conditionalFormatting>
  <conditionalFormatting sqref="F31:F38">
    <cfRule type="expression" dxfId="408" priority="39">
      <formula>ISERROR(F31)</formula>
    </cfRule>
  </conditionalFormatting>
  <conditionalFormatting sqref="D29:F29">
    <cfRule type="cellIs" dxfId="407" priority="38" stopIfTrue="1" operator="equal">
      <formula>"""#N/A"""</formula>
    </cfRule>
  </conditionalFormatting>
  <conditionalFormatting sqref="C43:E43 H43 A43:B51 C44:H51">
    <cfRule type="cellIs" dxfId="406" priority="37" stopIfTrue="1" operator="equal">
      <formula>"""#N/A"""</formula>
    </cfRule>
  </conditionalFormatting>
  <conditionalFormatting sqref="A42:F42 A40:H40 A43:H51 A41:D41">
    <cfRule type="expression" dxfId="405" priority="36">
      <formula>ISERROR(A40)</formula>
    </cfRule>
  </conditionalFormatting>
  <conditionalFormatting sqref="B47:G51 A43:A51 H43:H51 B43:E46 F44:G46">
    <cfRule type="cellIs" dxfId="404" priority="35" stopIfTrue="1" operator="equal">
      <formula>"""#N/A"""</formula>
    </cfRule>
  </conditionalFormatting>
  <conditionalFormatting sqref="A40:H40 A42:F42 A43:H51 A41:D41">
    <cfRule type="expression" dxfId="403" priority="34">
      <formula>ISERROR(A40)</formula>
    </cfRule>
  </conditionalFormatting>
  <conditionalFormatting sqref="D42:F42">
    <cfRule type="cellIs" dxfId="402" priority="33" stopIfTrue="1" operator="equal">
      <formula>"""#N/A"""</formula>
    </cfRule>
  </conditionalFormatting>
  <conditionalFormatting sqref="B47:G51 A43:A51 H43:H51 B43:E46 F44:G46">
    <cfRule type="cellIs" dxfId="401" priority="32" stopIfTrue="1" operator="equal">
      <formula>"""#N/A"""</formula>
    </cfRule>
  </conditionalFormatting>
  <conditionalFormatting sqref="F42 D44:G51 F40:H40">
    <cfRule type="expression" dxfId="400" priority="31">
      <formula>ISERROR(D40)</formula>
    </cfRule>
  </conditionalFormatting>
  <conditionalFormatting sqref="D42:F42">
    <cfRule type="cellIs" dxfId="399" priority="30" stopIfTrue="1" operator="equal">
      <formula>"""#N/A"""</formula>
    </cfRule>
  </conditionalFormatting>
  <conditionalFormatting sqref="F44:F51">
    <cfRule type="expression" dxfId="398" priority="29">
      <formula>ISERROR(F44)</formula>
    </cfRule>
  </conditionalFormatting>
  <conditionalFormatting sqref="D42:F42">
    <cfRule type="cellIs" dxfId="397" priority="28" stopIfTrue="1" operator="equal">
      <formula>"""#N/A"""</formula>
    </cfRule>
  </conditionalFormatting>
  <conditionalFormatting sqref="D42:F42">
    <cfRule type="cellIs" dxfId="396" priority="27" stopIfTrue="1" operator="equal">
      <formula>"""#N/A"""</formula>
    </cfRule>
  </conditionalFormatting>
  <conditionalFormatting sqref="F44:F51">
    <cfRule type="expression" dxfId="395" priority="26">
      <formula>ISERROR(F44)</formula>
    </cfRule>
  </conditionalFormatting>
  <conditionalFormatting sqref="D42:F42">
    <cfRule type="cellIs" dxfId="394" priority="25" stopIfTrue="1" operator="equal">
      <formula>"""#N/A"""</formula>
    </cfRule>
  </conditionalFormatting>
  <conditionalFormatting sqref="B43:E44 B47:G51 B45:B46 A43:A51 H43:H51 C46:G46 C45:E45 F44:G45">
    <cfRule type="cellIs" dxfId="393" priority="24" stopIfTrue="1" operator="equal">
      <formula>"""#N/A"""</formula>
    </cfRule>
  </conditionalFormatting>
  <conditionalFormatting sqref="F42 D44:G51 F40:H40">
    <cfRule type="expression" dxfId="392" priority="23">
      <formula>ISERROR(D40)</formula>
    </cfRule>
  </conditionalFormatting>
  <conditionalFormatting sqref="D42:F42">
    <cfRule type="cellIs" dxfId="391" priority="22" stopIfTrue="1" operator="equal">
      <formula>"""#N/A"""</formula>
    </cfRule>
  </conditionalFormatting>
  <conditionalFormatting sqref="F44:F51">
    <cfRule type="expression" dxfId="390" priority="21">
      <formula>ISERROR(F44)</formula>
    </cfRule>
  </conditionalFormatting>
  <conditionalFormatting sqref="D42:F42">
    <cfRule type="cellIs" dxfId="389" priority="20" stopIfTrue="1" operator="equal">
      <formula>"""#N/A"""</formula>
    </cfRule>
  </conditionalFormatting>
  <conditionalFormatting sqref="D42:F42">
    <cfRule type="cellIs" dxfId="388" priority="19" stopIfTrue="1" operator="equal">
      <formula>"""#N/A"""</formula>
    </cfRule>
  </conditionalFormatting>
  <conditionalFormatting sqref="F44:F51">
    <cfRule type="expression" dxfId="387" priority="18">
      <formula>ISERROR(F44)</formula>
    </cfRule>
  </conditionalFormatting>
  <conditionalFormatting sqref="D42:F42">
    <cfRule type="cellIs" dxfId="386" priority="17" stopIfTrue="1" operator="equal">
      <formula>"""#N/A"""</formula>
    </cfRule>
  </conditionalFormatting>
  <conditionalFormatting sqref="B43:E44 B47:G51 B45:B46 A43:A51 H43:H51 C46:G46 C45:E45 F44:G45">
    <cfRule type="cellIs" dxfId="385" priority="16" stopIfTrue="1" operator="equal">
      <formula>"""#N/A"""</formula>
    </cfRule>
  </conditionalFormatting>
  <conditionalFormatting sqref="F42 D44:G51 F40:H40">
    <cfRule type="expression" dxfId="384" priority="15">
      <formula>ISERROR(D40)</formula>
    </cfRule>
  </conditionalFormatting>
  <conditionalFormatting sqref="D42:F42">
    <cfRule type="cellIs" dxfId="383" priority="14" stopIfTrue="1" operator="equal">
      <formula>"""#N/A"""</formula>
    </cfRule>
  </conditionalFormatting>
  <conditionalFormatting sqref="F44:F51">
    <cfRule type="expression" dxfId="382" priority="13">
      <formula>ISERROR(F44)</formula>
    </cfRule>
  </conditionalFormatting>
  <conditionalFormatting sqref="D42:F42">
    <cfRule type="cellIs" dxfId="381" priority="12" stopIfTrue="1" operator="equal">
      <formula>"""#N/A"""</formula>
    </cfRule>
  </conditionalFormatting>
  <conditionalFormatting sqref="D42:F42">
    <cfRule type="cellIs" dxfId="380" priority="11" stopIfTrue="1" operator="equal">
      <formula>"""#N/A"""</formula>
    </cfRule>
  </conditionalFormatting>
  <conditionalFormatting sqref="F44:F51">
    <cfRule type="expression" dxfId="379" priority="10">
      <formula>ISERROR(F44)</formula>
    </cfRule>
  </conditionalFormatting>
  <conditionalFormatting sqref="D42:F42">
    <cfRule type="cellIs" dxfId="378" priority="9" stopIfTrue="1" operator="equal">
      <formula>"""#N/A"""</formula>
    </cfRule>
  </conditionalFormatting>
  <conditionalFormatting sqref="B43:E44 B47:G51 B45:B46 A43:A51 H43:H51 C46:G46 C45:E45 F44:G45">
    <cfRule type="cellIs" dxfId="377" priority="8" stopIfTrue="1" operator="equal">
      <formula>"""#N/A"""</formula>
    </cfRule>
  </conditionalFormatting>
  <conditionalFormatting sqref="F42 D44:G51 F40:H40">
    <cfRule type="expression" dxfId="376" priority="7">
      <formula>ISERROR(D40)</formula>
    </cfRule>
  </conditionalFormatting>
  <conditionalFormatting sqref="D42:F42">
    <cfRule type="cellIs" dxfId="375" priority="6" stopIfTrue="1" operator="equal">
      <formula>"""#N/A"""</formula>
    </cfRule>
  </conditionalFormatting>
  <conditionalFormatting sqref="F44:F51">
    <cfRule type="expression" dxfId="374" priority="5">
      <formula>ISERROR(F44)</formula>
    </cfRule>
  </conditionalFormatting>
  <conditionalFormatting sqref="D42:F42">
    <cfRule type="cellIs" dxfId="373" priority="4" stopIfTrue="1" operator="equal">
      <formula>"""#N/A"""</formula>
    </cfRule>
  </conditionalFormatting>
  <conditionalFormatting sqref="D42:F42">
    <cfRule type="cellIs" dxfId="372" priority="3" stopIfTrue="1" operator="equal">
      <formula>"""#N/A"""</formula>
    </cfRule>
  </conditionalFormatting>
  <conditionalFormatting sqref="F44:F51">
    <cfRule type="expression" dxfId="371" priority="2">
      <formula>ISERROR(F44)</formula>
    </cfRule>
  </conditionalFormatting>
  <conditionalFormatting sqref="D42:F42">
    <cfRule type="cellIs" dxfId="370" priority="1" stopIfTrue="1" operator="equal">
      <formula>"""#N/A"""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B2377"/>
  <sheetViews>
    <sheetView showZeros="0" view="pageBreakPreview" topLeftCell="A79" zoomScale="60" zoomScaleNormal="100" workbookViewId="0">
      <selection activeCell="B12" sqref="B12"/>
    </sheetView>
  </sheetViews>
  <sheetFormatPr defaultColWidth="27.7109375" defaultRowHeight="19.5" x14ac:dyDescent="0.2"/>
  <cols>
    <col min="1" max="1" width="10" style="246" bestFit="1" customWidth="1"/>
    <col min="2" max="2" width="35.85546875" style="303" bestFit="1" customWidth="1"/>
    <col min="3" max="3" width="33.85546875" style="307" bestFit="1" customWidth="1"/>
    <col min="4" max="4" width="30.28515625" style="294" bestFit="1" customWidth="1"/>
    <col min="5" max="5" width="21.85546875" style="308" bestFit="1" customWidth="1"/>
    <col min="6" max="6" width="12.28515625" style="309" customWidth="1"/>
    <col min="7" max="7" width="27.7109375" style="245"/>
    <col min="8" max="9" width="27.7109375" style="246"/>
    <col min="10" max="16384" width="27.7109375" style="245"/>
  </cols>
  <sheetData>
    <row r="1" spans="1:28" ht="27.75" customHeight="1" x14ac:dyDescent="0.2">
      <c r="A1" s="244"/>
      <c r="B1" s="332" t="s">
        <v>435</v>
      </c>
      <c r="C1" s="333"/>
      <c r="D1" s="333"/>
      <c r="E1" s="333"/>
      <c r="F1" s="233"/>
    </row>
    <row r="2" spans="1:28" ht="20.25" x14ac:dyDescent="0.2">
      <c r="A2" s="329" t="s">
        <v>135</v>
      </c>
      <c r="B2" s="329"/>
      <c r="C2" s="329"/>
      <c r="D2" s="329"/>
      <c r="E2" s="329"/>
      <c r="F2" s="329"/>
    </row>
    <row r="3" spans="1:28" s="246" customFormat="1" ht="18.95" customHeight="1" x14ac:dyDescent="0.2">
      <c r="A3" s="247"/>
      <c r="B3" s="248"/>
      <c r="C3" s="249"/>
      <c r="D3" s="250"/>
      <c r="E3" s="251"/>
      <c r="F3" s="252"/>
      <c r="U3" s="245"/>
      <c r="V3" s="245"/>
      <c r="W3" s="245"/>
      <c r="X3" s="245"/>
      <c r="Y3" s="245"/>
      <c r="Z3" s="245"/>
      <c r="AA3" s="245"/>
      <c r="AB3" s="245"/>
    </row>
    <row r="4" spans="1:28" s="246" customFormat="1" ht="18.95" customHeight="1" x14ac:dyDescent="0.2">
      <c r="A4" s="253" t="s">
        <v>23</v>
      </c>
      <c r="B4" s="254" t="str">
        <f>[8]T01!D3</f>
        <v>1500m Run with T01A</v>
      </c>
      <c r="C4" s="249" t="str">
        <f>[8]T01!E3</f>
        <v>Male/Female</v>
      </c>
      <c r="D4" s="248" t="str">
        <f>[8]T01!F3</f>
        <v>LD/PD - A/B/C</v>
      </c>
      <c r="E4" s="255">
        <f>[8]T01!C2</f>
        <v>0.46875</v>
      </c>
      <c r="F4" s="256"/>
      <c r="U4" s="245"/>
      <c r="V4" s="245"/>
      <c r="W4" s="245"/>
      <c r="X4" s="245"/>
      <c r="Y4" s="245"/>
      <c r="Z4" s="245"/>
      <c r="AA4" s="245"/>
      <c r="AB4" s="245"/>
    </row>
    <row r="5" spans="1:28" s="246" customFormat="1" ht="18.95" customHeight="1" x14ac:dyDescent="0.2">
      <c r="A5" s="253" t="s">
        <v>427</v>
      </c>
      <c r="B5" s="257" t="str">
        <f>[8]T01A!D3</f>
        <v>1500m Run withT01</v>
      </c>
      <c r="C5" s="258" t="str">
        <f>[8]T01A!E3</f>
        <v>Male/Female</v>
      </c>
      <c r="D5" s="248" t="str">
        <f>[8]T01A!F3</f>
        <v>LD - A/B/C</v>
      </c>
      <c r="E5" s="255">
        <f>[8]T01A!C2</f>
        <v>0.46875</v>
      </c>
      <c r="F5" s="256"/>
      <c r="U5" s="245"/>
      <c r="V5" s="245"/>
      <c r="W5" s="245"/>
      <c r="X5" s="245"/>
      <c r="Y5" s="245"/>
      <c r="Z5" s="245"/>
      <c r="AA5" s="245"/>
      <c r="AB5" s="245"/>
    </row>
    <row r="6" spans="1:28" ht="18.95" customHeight="1" x14ac:dyDescent="0.2">
      <c r="A6" s="253" t="s">
        <v>32</v>
      </c>
      <c r="B6" s="254" t="str">
        <f>[8]T02!D3</f>
        <v xml:space="preserve">1500m Wheelchair </v>
      </c>
      <c r="C6" s="259" t="str">
        <f>[8]T02!E3</f>
        <v>Female</v>
      </c>
      <c r="D6" s="254">
        <f>[8]T02!F3</f>
        <v>0</v>
      </c>
      <c r="E6" s="255">
        <f>[8]T02!C2</f>
        <v>0.47569444444444442</v>
      </c>
      <c r="F6" s="256"/>
      <c r="I6" s="245"/>
    </row>
    <row r="7" spans="1:28" ht="18.95" customHeight="1" x14ac:dyDescent="0.2">
      <c r="A7" s="253" t="s">
        <v>34</v>
      </c>
      <c r="B7" s="248" t="str">
        <f>[8]T03!D3</f>
        <v>100m +21 Secs</v>
      </c>
      <c r="C7" s="249" t="str">
        <f>[8]T03!E3</f>
        <v>Female</v>
      </c>
      <c r="D7" s="248" t="str">
        <f>[8]T03!F3</f>
        <v>LD E2</v>
      </c>
      <c r="E7" s="255">
        <f>[8]T03!C2</f>
        <v>0.47916666666666669</v>
      </c>
      <c r="F7" s="256"/>
      <c r="I7" s="245"/>
    </row>
    <row r="8" spans="1:28" ht="18.95" customHeight="1" x14ac:dyDescent="0.2">
      <c r="A8" s="253" t="s">
        <v>35</v>
      </c>
      <c r="B8" s="248" t="str">
        <f>[8]T04!D3</f>
        <v xml:space="preserve">100m+ 21 Secs </v>
      </c>
      <c r="C8" s="249" t="str">
        <f>[8]T04!E3</f>
        <v>Female</v>
      </c>
      <c r="D8" s="248" t="str">
        <f>[8]T04!F3</f>
        <v>LD E1</v>
      </c>
      <c r="E8" s="255">
        <f>[8]T04!C2</f>
        <v>0.47916666666666669</v>
      </c>
      <c r="F8" s="256"/>
      <c r="I8" s="245"/>
    </row>
    <row r="9" spans="1:28" ht="18.95" customHeight="1" x14ac:dyDescent="0.2">
      <c r="A9" s="253" t="s">
        <v>36</v>
      </c>
      <c r="B9" s="248" t="str">
        <f>[8]T05!D3</f>
        <v>100m 19-21 Secs</v>
      </c>
      <c r="C9" s="249" t="str">
        <f>[8]T05!E3</f>
        <v xml:space="preserve">Female </v>
      </c>
      <c r="D9" s="248" t="str">
        <f>[8]T05!F3</f>
        <v>LD D</v>
      </c>
      <c r="E9" s="255">
        <f>[8]T05!C2</f>
        <v>0.47916666666666669</v>
      </c>
      <c r="F9" s="256"/>
      <c r="I9" s="245"/>
    </row>
    <row r="10" spans="1:28" ht="18.95" customHeight="1" x14ac:dyDescent="0.2">
      <c r="A10" s="253" t="s">
        <v>37</v>
      </c>
      <c r="B10" s="248" t="str">
        <f>[8]T06!D3</f>
        <v>100m 17-19 Secs</v>
      </c>
      <c r="C10" s="249" t="str">
        <f>[8]T06!E3</f>
        <v>Female</v>
      </c>
      <c r="D10" s="248" t="str">
        <f>[8]T06!F3</f>
        <v xml:space="preserve">LD C/PD  </v>
      </c>
      <c r="E10" s="255">
        <f>[8]T06!C2</f>
        <v>0.47916666666666669</v>
      </c>
      <c r="F10" s="256"/>
      <c r="I10" s="245"/>
    </row>
    <row r="11" spans="1:28" ht="18.95" customHeight="1" x14ac:dyDescent="0.2">
      <c r="A11" s="253" t="s">
        <v>38</v>
      </c>
      <c r="B11" s="248" t="str">
        <f>[8]T07!D3</f>
        <v>100m 15-17 Secs</v>
      </c>
      <c r="C11" s="249" t="str">
        <f>[8]T07!E3</f>
        <v xml:space="preserve">Female </v>
      </c>
      <c r="D11" s="248" t="str">
        <f>[8]T07!F3</f>
        <v>LD -  B</v>
      </c>
      <c r="E11" s="255">
        <f>[8]T07!C2</f>
        <v>0.47916666666666669</v>
      </c>
      <c r="F11" s="256"/>
      <c r="I11" s="245"/>
    </row>
    <row r="12" spans="1:28" ht="18.95" customHeight="1" x14ac:dyDescent="0.2">
      <c r="A12" s="253" t="s">
        <v>39</v>
      </c>
      <c r="B12" s="248" t="str">
        <f>[8]T08!D3</f>
        <v>100m +17.5 Secs</v>
      </c>
      <c r="C12" s="249" t="str">
        <f>[8]T08!E3</f>
        <v>Male</v>
      </c>
      <c r="D12" s="248" t="str">
        <f>[8]T08!F3</f>
        <v>LD  E5</v>
      </c>
      <c r="E12" s="255">
        <f>[8]T08!C2</f>
        <v>0.48958333333333331</v>
      </c>
      <c r="F12" s="256"/>
      <c r="I12" s="245"/>
    </row>
    <row r="13" spans="1:28" ht="18.95" customHeight="1" x14ac:dyDescent="0.2">
      <c r="A13" s="253" t="s">
        <v>40</v>
      </c>
      <c r="B13" s="260" t="str">
        <f>[8]T09!D3</f>
        <v>100m +17.5 Secs</v>
      </c>
      <c r="C13" s="261" t="str">
        <f>[8]T09!E3</f>
        <v>Male</v>
      </c>
      <c r="D13" s="260" t="str">
        <f>[8]T09!F3</f>
        <v xml:space="preserve">LD E4 / PD  </v>
      </c>
      <c r="E13" s="255">
        <f>[8]T09!C2</f>
        <v>0.48958333333333331</v>
      </c>
      <c r="F13" s="256"/>
      <c r="I13" s="245"/>
      <c r="Z13" s="246"/>
      <c r="AA13" s="246"/>
      <c r="AB13" s="246"/>
    </row>
    <row r="14" spans="1:28" ht="18.95" customHeight="1" x14ac:dyDescent="0.2">
      <c r="A14" s="253" t="s">
        <v>41</v>
      </c>
      <c r="B14" s="260" t="str">
        <f>[8]T10!D3</f>
        <v>100m +17.5 Secs</v>
      </c>
      <c r="C14" s="261" t="str">
        <f>[8]T10!E3</f>
        <v>Male</v>
      </c>
      <c r="D14" s="260" t="str">
        <f>[8]T10!F3</f>
        <v>LD  E3</v>
      </c>
      <c r="E14" s="255">
        <f>[8]T10!C2</f>
        <v>0.48958333333333331</v>
      </c>
      <c r="F14" s="256"/>
      <c r="H14" s="262"/>
      <c r="I14" s="262"/>
      <c r="J14" s="262"/>
      <c r="K14" s="262"/>
      <c r="L14" s="262"/>
      <c r="M14" s="262"/>
    </row>
    <row r="15" spans="1:28" ht="18.95" customHeight="1" x14ac:dyDescent="0.2">
      <c r="A15" s="253" t="s">
        <v>42</v>
      </c>
      <c r="B15" s="260" t="str">
        <f>[8]T11!D3</f>
        <v xml:space="preserve">100m +17.5 Secs </v>
      </c>
      <c r="C15" s="261" t="str">
        <f>[8]T11!E3</f>
        <v>Male</v>
      </c>
      <c r="D15" s="260" t="str">
        <f>[8]T11!F3</f>
        <v>LD  E2</v>
      </c>
      <c r="E15" s="255">
        <f>[8]T11!C2</f>
        <v>0.48958333333333331</v>
      </c>
      <c r="F15" s="256"/>
      <c r="G15" s="246"/>
      <c r="J15" s="246"/>
      <c r="K15" s="246"/>
      <c r="L15" s="246"/>
      <c r="M15" s="246"/>
      <c r="O15" s="246"/>
      <c r="P15" s="246"/>
      <c r="Q15" s="246"/>
      <c r="R15" s="246"/>
      <c r="S15" s="246"/>
      <c r="T15" s="246"/>
      <c r="Z15" s="246"/>
      <c r="AA15" s="246"/>
      <c r="AB15" s="246"/>
    </row>
    <row r="16" spans="1:28" ht="18.95" customHeight="1" x14ac:dyDescent="0.2">
      <c r="A16" s="253" t="s">
        <v>43</v>
      </c>
      <c r="B16" s="260" t="str">
        <f>[8]T12!D3</f>
        <v>100m +17.5 Secs</v>
      </c>
      <c r="C16" s="261" t="str">
        <f>[8]T12!E3</f>
        <v>Male</v>
      </c>
      <c r="D16" s="260" t="str">
        <f>[8]T12!F3</f>
        <v>LD E1</v>
      </c>
      <c r="E16" s="255">
        <f>[8]T12!C2</f>
        <v>0.48958333333333331</v>
      </c>
      <c r="F16" s="256"/>
      <c r="G16" s="246"/>
      <c r="J16" s="246"/>
      <c r="K16" s="246"/>
      <c r="L16" s="246"/>
      <c r="M16" s="246"/>
      <c r="O16" s="246"/>
      <c r="P16" s="246"/>
      <c r="Q16" s="246"/>
      <c r="R16" s="246"/>
      <c r="S16" s="246"/>
      <c r="T16" s="246"/>
      <c r="Z16" s="246"/>
      <c r="AA16" s="246"/>
      <c r="AB16" s="246"/>
    </row>
    <row r="17" spans="1:28" ht="18.95" customHeight="1" x14ac:dyDescent="0.2">
      <c r="A17" s="253" t="s">
        <v>44</v>
      </c>
      <c r="B17" s="260" t="str">
        <f>[8]T13!D3</f>
        <v>100m 16-17.5 Secs</v>
      </c>
      <c r="C17" s="261" t="str">
        <f>[8]T13!E3</f>
        <v xml:space="preserve">Male </v>
      </c>
      <c r="D17" s="260" t="str">
        <f>[8]T13!F3</f>
        <v>LD D2</v>
      </c>
      <c r="E17" s="255">
        <f>[8]T13!C2</f>
        <v>0.5</v>
      </c>
      <c r="F17" s="263"/>
      <c r="I17" s="245"/>
      <c r="O17" s="246"/>
    </row>
    <row r="18" spans="1:28" ht="18.95" customHeight="1" x14ac:dyDescent="0.2">
      <c r="A18" s="253" t="s">
        <v>46</v>
      </c>
      <c r="B18" s="260" t="str">
        <f>[8]T14!D3</f>
        <v>100m 16-17.5 Secs</v>
      </c>
      <c r="C18" s="261" t="str">
        <f>[8]T14!E3</f>
        <v>Male</v>
      </c>
      <c r="D18" s="260" t="str">
        <f>[8]T14!F3</f>
        <v>LD D1</v>
      </c>
      <c r="E18" s="255">
        <f>[8]T14!C2</f>
        <v>0.5</v>
      </c>
      <c r="F18" s="263"/>
      <c r="I18" s="245"/>
      <c r="O18" s="246"/>
      <c r="Z18" s="246"/>
      <c r="AA18" s="246"/>
      <c r="AB18" s="246"/>
    </row>
    <row r="19" spans="1:28" ht="18.95" customHeight="1" x14ac:dyDescent="0.2">
      <c r="A19" s="253" t="s">
        <v>47</v>
      </c>
      <c r="B19" s="260" t="str">
        <f>[8]T15!D3</f>
        <v>100m 14.5 - 16 Secs</v>
      </c>
      <c r="C19" s="261" t="str">
        <f>[8]T15!E3</f>
        <v>Male</v>
      </c>
      <c r="D19" s="260" t="str">
        <f>[8]T15!F3</f>
        <v>LD C3</v>
      </c>
      <c r="E19" s="255">
        <f>[8]T15!C2</f>
        <v>0.50694444444444442</v>
      </c>
      <c r="F19" s="263"/>
      <c r="I19" s="245"/>
      <c r="N19" s="246"/>
      <c r="O19" s="246"/>
      <c r="Z19" s="246"/>
      <c r="AA19" s="246"/>
      <c r="AB19" s="246"/>
    </row>
    <row r="20" spans="1:28" ht="18.95" customHeight="1" x14ac:dyDescent="0.2">
      <c r="A20" s="253" t="s">
        <v>48</v>
      </c>
      <c r="B20" s="260" t="str">
        <f>[8]T16!D3</f>
        <v>100m 14.5-16.0</v>
      </c>
      <c r="C20" s="261" t="str">
        <f>[8]T16!E3</f>
        <v>Male</v>
      </c>
      <c r="D20" s="260" t="str">
        <f>[8]T16!F3</f>
        <v>LD C2</v>
      </c>
      <c r="E20" s="255">
        <f>[8]T16!C2</f>
        <v>0.50694444444444442</v>
      </c>
      <c r="F20" s="263"/>
      <c r="I20" s="245"/>
      <c r="K20" s="264"/>
      <c r="O20" s="246"/>
    </row>
    <row r="21" spans="1:28" ht="18.95" customHeight="1" x14ac:dyDescent="0.2">
      <c r="A21" s="253" t="s">
        <v>49</v>
      </c>
      <c r="B21" s="260" t="str">
        <f>[8]T17!D3</f>
        <v xml:space="preserve">100m   14.5-16 Secs </v>
      </c>
      <c r="C21" s="261" t="str">
        <f>[8]T17!E3</f>
        <v>Male</v>
      </c>
      <c r="D21" s="260" t="str">
        <f>[8]T17!F3</f>
        <v>LD/VI C1</v>
      </c>
      <c r="E21" s="255">
        <f>[8]T17!C2</f>
        <v>0.50694444444444442</v>
      </c>
      <c r="F21" s="252"/>
      <c r="I21" s="245"/>
      <c r="K21" s="264"/>
      <c r="O21" s="246"/>
    </row>
    <row r="22" spans="1:28" s="246" customFormat="1" ht="18.95" customHeight="1" x14ac:dyDescent="0.2">
      <c r="A22" s="253" t="s">
        <v>50</v>
      </c>
      <c r="B22" s="260" t="str">
        <f>[8]T18!D3</f>
        <v>100m    13 - 14.5 Secs</v>
      </c>
      <c r="C22" s="261" t="str">
        <f>[8]T18!E3</f>
        <v>Male</v>
      </c>
      <c r="D22" s="260" t="str">
        <f>[8]T18!F3</f>
        <v>LD  B2</v>
      </c>
      <c r="E22" s="255">
        <f>[8]T18!C2</f>
        <v>0.51388888888888895</v>
      </c>
      <c r="F22" s="252"/>
      <c r="G22" s="245"/>
      <c r="I22" s="245"/>
      <c r="J22" s="245"/>
      <c r="K22" s="264"/>
      <c r="L22" s="245"/>
      <c r="M22" s="245"/>
      <c r="N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</row>
    <row r="23" spans="1:28" ht="18.95" customHeight="1" x14ac:dyDescent="0.2">
      <c r="A23" s="253" t="s">
        <v>51</v>
      </c>
      <c r="B23" s="260" t="str">
        <f>[8]T19!D3</f>
        <v>100m     13-14.5Secs</v>
      </c>
      <c r="C23" s="261" t="str">
        <f>[8]T19!E3</f>
        <v xml:space="preserve">Male </v>
      </c>
      <c r="D23" s="260" t="str">
        <f>[8]T19!F3</f>
        <v>LD B1</v>
      </c>
      <c r="E23" s="255">
        <f>[8]T19!C2</f>
        <v>0.51388888888888895</v>
      </c>
      <c r="F23" s="252"/>
      <c r="I23" s="245"/>
      <c r="K23" s="264"/>
      <c r="N23" s="246"/>
      <c r="O23" s="246"/>
    </row>
    <row r="24" spans="1:28" ht="18.95" customHeight="1" x14ac:dyDescent="0.2">
      <c r="A24" s="253" t="s">
        <v>52</v>
      </c>
      <c r="B24" s="260" t="str">
        <f>[8]T20!D3</f>
        <v>100m -13 Secs</v>
      </c>
      <c r="C24" s="261" t="str">
        <f>[8]T20!E3</f>
        <v>Male</v>
      </c>
      <c r="D24" s="260" t="str">
        <f>[8]T20!F3</f>
        <v>LD   A</v>
      </c>
      <c r="E24" s="255">
        <f>[8]T20!C2</f>
        <v>0.51388888888888895</v>
      </c>
      <c r="F24" s="252"/>
      <c r="I24" s="245"/>
      <c r="K24" s="264"/>
      <c r="O24" s="246"/>
    </row>
    <row r="25" spans="1:28" ht="18.95" customHeight="1" x14ac:dyDescent="0.2">
      <c r="A25" s="253" t="s">
        <v>53</v>
      </c>
      <c r="B25" s="260" t="str">
        <f>[8]T21!D3</f>
        <v>100m Race Runner</v>
      </c>
      <c r="C25" s="261" t="str">
        <f>[8]T21!E3</f>
        <v>Male / Female</v>
      </c>
      <c r="D25" s="260" t="str">
        <f>[8]T21!F3</f>
        <v>RR1</v>
      </c>
      <c r="E25" s="255">
        <f>[8]T21!C2</f>
        <v>0.52083333333333337</v>
      </c>
      <c r="F25" s="252"/>
      <c r="H25" s="262"/>
      <c r="I25" s="262"/>
      <c r="J25" s="262"/>
      <c r="K25" s="264"/>
      <c r="L25" s="262"/>
      <c r="M25" s="262"/>
    </row>
    <row r="26" spans="1:28" ht="18.95" customHeight="1" x14ac:dyDescent="0.2">
      <c r="A26" s="253" t="s">
        <v>54</v>
      </c>
      <c r="B26" s="260" t="str">
        <f>[8]T22!D3</f>
        <v>100m Race Runner</v>
      </c>
      <c r="C26" s="261" t="str">
        <f>[8]T22!E3</f>
        <v>Male/ Female</v>
      </c>
      <c r="D26" s="260" t="str">
        <f>[8]T22!F3</f>
        <v>RR2</v>
      </c>
      <c r="E26" s="255">
        <f>[8]T22!C2</f>
        <v>0.52083333333333337</v>
      </c>
      <c r="F26" s="252"/>
      <c r="G26" s="246"/>
      <c r="J26" s="246"/>
      <c r="K26" s="265"/>
      <c r="L26" s="246"/>
      <c r="M26" s="246"/>
      <c r="O26" s="246"/>
      <c r="P26" s="246"/>
      <c r="Q26" s="246"/>
      <c r="R26" s="246"/>
      <c r="S26" s="246"/>
      <c r="T26" s="246"/>
    </row>
    <row r="27" spans="1:28" ht="18.95" customHeight="1" x14ac:dyDescent="0.2">
      <c r="A27" s="253" t="s">
        <v>55</v>
      </c>
      <c r="B27" s="260" t="str">
        <f>[8]T23!D3</f>
        <v>100m</v>
      </c>
      <c r="C27" s="261" t="str">
        <f>[8]T23!E3</f>
        <v>Male/Female</v>
      </c>
      <c r="D27" s="260" t="str">
        <f>[8]T23!F3</f>
        <v>W/C 3/4</v>
      </c>
      <c r="E27" s="255">
        <f>[8]T23!C2</f>
        <v>0.52083333333333337</v>
      </c>
      <c r="F27" s="252"/>
      <c r="G27" s="246"/>
      <c r="J27" s="246"/>
      <c r="K27" s="265"/>
      <c r="L27" s="246"/>
      <c r="M27" s="246"/>
      <c r="O27" s="246"/>
      <c r="P27" s="246"/>
      <c r="Q27" s="246"/>
      <c r="R27" s="246"/>
      <c r="S27" s="246"/>
      <c r="T27" s="246"/>
    </row>
    <row r="28" spans="1:28" s="246" customFormat="1" ht="18.95" customHeight="1" x14ac:dyDescent="0.2">
      <c r="A28" s="253" t="s">
        <v>56</v>
      </c>
      <c r="B28" s="260" t="str">
        <f>[8]T24!D3</f>
        <v>100m</v>
      </c>
      <c r="C28" s="261" t="str">
        <f>[8]T24!E3</f>
        <v>Male/Female</v>
      </c>
      <c r="D28" s="260" t="str">
        <f>[8]T24!F3</f>
        <v>W/C1/2  RR3</v>
      </c>
      <c r="E28" s="255">
        <f>[8]T25!C2</f>
        <v>0.53125</v>
      </c>
      <c r="F28" s="252"/>
      <c r="G28" s="245"/>
      <c r="I28" s="245"/>
      <c r="J28" s="245"/>
      <c r="K28" s="264"/>
      <c r="L28" s="245"/>
      <c r="M28" s="245"/>
      <c r="N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</row>
    <row r="29" spans="1:28" ht="18.95" customHeight="1" x14ac:dyDescent="0.2">
      <c r="A29" s="253" t="s">
        <v>57</v>
      </c>
      <c r="B29" s="260" t="str">
        <f>[8]T25!D3</f>
        <v>400 +80 Secs/+67 Secs</v>
      </c>
      <c r="C29" s="261" t="str">
        <f>[8]T25!E3</f>
        <v>Male/Female</v>
      </c>
      <c r="D29" s="260" t="str">
        <f>[8]T25!F3</f>
        <v>LD B/C</v>
      </c>
      <c r="E29" s="255">
        <f>[8]T25!C2</f>
        <v>0.53125</v>
      </c>
      <c r="F29" s="252"/>
      <c r="I29" s="245"/>
      <c r="K29" s="264"/>
      <c r="O29" s="246"/>
    </row>
    <row r="30" spans="1:28" ht="18.95" customHeight="1" x14ac:dyDescent="0.2">
      <c r="A30" s="253" t="s">
        <v>58</v>
      </c>
      <c r="B30" s="260" t="str">
        <f>[8]T26!D3</f>
        <v>400m 61-67 Secs</v>
      </c>
      <c r="C30" s="261" t="str">
        <f>[8]T26!E3</f>
        <v>Male</v>
      </c>
      <c r="D30" s="260" t="str">
        <f>[8]T26!F3</f>
        <v>LD  B2</v>
      </c>
      <c r="E30" s="255">
        <f>[8]T26!C2</f>
        <v>0.53125</v>
      </c>
      <c r="F30" s="252"/>
      <c r="I30" s="245"/>
      <c r="K30" s="264"/>
      <c r="O30" s="246"/>
    </row>
    <row r="31" spans="1:28" ht="18.95" customHeight="1" x14ac:dyDescent="0.2">
      <c r="A31" s="253" t="s">
        <v>59</v>
      </c>
      <c r="B31" s="260" t="str">
        <f>[8]T27!D3</f>
        <v>400m 61-67 Sec/-61 Sec</v>
      </c>
      <c r="C31" s="261" t="str">
        <f>[8]T27!E3</f>
        <v xml:space="preserve">Male </v>
      </c>
      <c r="D31" s="260" t="str">
        <f>[8]T27!F3</f>
        <v>LD B1/A</v>
      </c>
      <c r="E31" s="255">
        <f>[8]T27!C2</f>
        <v>0.53125</v>
      </c>
      <c r="F31" s="252"/>
      <c r="I31" s="245"/>
      <c r="K31" s="264"/>
      <c r="O31" s="246"/>
    </row>
    <row r="32" spans="1:28" ht="18.95" customHeight="1" x14ac:dyDescent="0.2">
      <c r="A32" s="253" t="s">
        <v>442</v>
      </c>
      <c r="B32" s="266" t="str">
        <f>[8]T27A!D3</f>
        <v>400m  Race Running</v>
      </c>
      <c r="C32" s="267" t="str">
        <f>[8]T27A!E3</f>
        <v>Male/Female</v>
      </c>
      <c r="D32" s="266">
        <f>[8]T27A!F3</f>
        <v>0</v>
      </c>
      <c r="E32" s="251">
        <f>[8]T27A!C2</f>
        <v>0.53819444444444442</v>
      </c>
      <c r="F32" s="252"/>
      <c r="I32" s="245"/>
      <c r="K32" s="264"/>
      <c r="N32" s="246"/>
      <c r="O32" s="246"/>
    </row>
    <row r="33" spans="1:15" ht="18.95" customHeight="1" x14ac:dyDescent="0.2">
      <c r="A33" s="253" t="s">
        <v>443</v>
      </c>
      <c r="B33" s="266" t="str">
        <f>[8]T27B!D3</f>
        <v>400m Wheelchair/RR</v>
      </c>
      <c r="C33" s="267" t="str">
        <f>[8]T27B!E3</f>
        <v>Male/Female</v>
      </c>
      <c r="D33" s="266">
        <f>[8]T27B!F3</f>
        <v>0</v>
      </c>
      <c r="E33" s="251">
        <f>[8]T27B!C2</f>
        <v>0.53819444444444442</v>
      </c>
      <c r="F33" s="252"/>
      <c r="I33" s="245"/>
      <c r="N33" s="246"/>
      <c r="O33" s="246"/>
    </row>
    <row r="34" spans="1:15" ht="18.95" customHeight="1" x14ac:dyDescent="0.2">
      <c r="A34" s="253" t="s">
        <v>60</v>
      </c>
      <c r="B34" s="260" t="str">
        <f>[8]T28!D3</f>
        <v>400m Walk</v>
      </c>
      <c r="C34" s="261" t="str">
        <f>[8]T28!E3</f>
        <v>Female</v>
      </c>
      <c r="D34" s="260" t="str">
        <f>[8]T28!F3</f>
        <v>LD - Open</v>
      </c>
      <c r="E34" s="255">
        <f>[8]T28!C2</f>
        <v>0.54166666666666663</v>
      </c>
      <c r="F34" s="252"/>
      <c r="I34" s="245"/>
      <c r="O34" s="246"/>
    </row>
    <row r="35" spans="1:15" ht="18.95" customHeight="1" x14ac:dyDescent="0.2">
      <c r="A35" s="253" t="s">
        <v>61</v>
      </c>
      <c r="B35" s="260" t="str">
        <f>[8]T29!D3</f>
        <v>400m Walk</v>
      </c>
      <c r="C35" s="261" t="str">
        <f>[8]T29!E3</f>
        <v>Male</v>
      </c>
      <c r="D35" s="260" t="str">
        <f>[8]T29!F3</f>
        <v>LD Open 2</v>
      </c>
      <c r="E35" s="255">
        <f>[8]T29!C2</f>
        <v>0.54166666666666663</v>
      </c>
      <c r="F35" s="252"/>
      <c r="I35" s="245"/>
      <c r="O35" s="246"/>
    </row>
    <row r="36" spans="1:15" ht="18.95" customHeight="1" x14ac:dyDescent="0.2">
      <c r="A36" s="253" t="s">
        <v>62</v>
      </c>
      <c r="B36" s="268" t="str">
        <f>[8]T30!D3</f>
        <v>400m Walk</v>
      </c>
      <c r="C36" s="268" t="str">
        <f>[8]T30!E3</f>
        <v xml:space="preserve">Male </v>
      </c>
      <c r="D36" s="268" t="str">
        <f>[8]T30!F3</f>
        <v>LD Open 1</v>
      </c>
      <c r="E36" s="255">
        <f>[8]T30!C2</f>
        <v>0.54166666666666663</v>
      </c>
      <c r="F36" s="252"/>
      <c r="I36" s="245"/>
      <c r="O36" s="246"/>
    </row>
    <row r="37" spans="1:15" ht="18.95" customHeight="1" x14ac:dyDescent="0.2">
      <c r="A37" s="329" t="s">
        <v>444</v>
      </c>
      <c r="B37" s="329"/>
      <c r="C37" s="329"/>
      <c r="D37" s="329"/>
      <c r="E37" s="329"/>
      <c r="F37" s="329"/>
      <c r="I37" s="245"/>
      <c r="O37" s="246"/>
    </row>
    <row r="38" spans="1:15" ht="27.75" customHeight="1" x14ac:dyDescent="0.2">
      <c r="A38" s="244"/>
      <c r="B38" s="332" t="s">
        <v>435</v>
      </c>
      <c r="C38" s="333"/>
      <c r="D38" s="333"/>
      <c r="E38" s="333"/>
      <c r="F38" s="233"/>
    </row>
    <row r="39" spans="1:15" ht="20.25" x14ac:dyDescent="0.2">
      <c r="A39" s="329" t="s">
        <v>135</v>
      </c>
      <c r="B39" s="329"/>
      <c r="C39" s="329"/>
      <c r="D39" s="329"/>
      <c r="E39" s="329"/>
      <c r="F39" s="329"/>
    </row>
    <row r="40" spans="1:15" ht="18.95" customHeight="1" x14ac:dyDescent="0.2">
      <c r="A40" s="253" t="s">
        <v>63</v>
      </c>
      <c r="B40" s="268" t="str">
        <f>[8]T31!D3</f>
        <v>200m +36 Secs</v>
      </c>
      <c r="C40" s="268" t="str">
        <f>[8]T31!E3</f>
        <v>Female</v>
      </c>
      <c r="D40" s="268" t="str">
        <f>[8]T31!F3</f>
        <v>LD C/PD</v>
      </c>
      <c r="E40" s="255">
        <f>[8]T31!C2</f>
        <v>0.57291666666666663</v>
      </c>
      <c r="F40" s="252">
        <f>[8]T31!H3</f>
        <v>0</v>
      </c>
      <c r="I40" s="245"/>
      <c r="O40" s="246"/>
    </row>
    <row r="41" spans="1:15" ht="18.95" customHeight="1" x14ac:dyDescent="0.2">
      <c r="A41" s="253" t="s">
        <v>64</v>
      </c>
      <c r="B41" s="268" t="str">
        <f>[8]T32!D3</f>
        <v>200m -33/33-36 Secs</v>
      </c>
      <c r="C41" s="268" t="str">
        <f>[8]T32!E3</f>
        <v xml:space="preserve">Female </v>
      </c>
      <c r="D41" s="268" t="str">
        <f>[8]T32!F3</f>
        <v>LD B/A</v>
      </c>
      <c r="E41" s="255">
        <f>[8]T32!C2</f>
        <v>0.57291666666666663</v>
      </c>
      <c r="F41" s="252">
        <f>[8]T32!H3</f>
        <v>0</v>
      </c>
      <c r="I41" s="245"/>
      <c r="O41" s="246"/>
    </row>
    <row r="42" spans="1:15" ht="18.95" customHeight="1" x14ac:dyDescent="0.2">
      <c r="A42" s="253" t="s">
        <v>65</v>
      </c>
      <c r="B42" s="268" t="str">
        <f>[8]T33!D3</f>
        <v>200M +33.5 Secs</v>
      </c>
      <c r="C42" s="268" t="str">
        <f>[8]T33!E3</f>
        <v>Male</v>
      </c>
      <c r="D42" s="268" t="str">
        <f>[8]T33!F3</f>
        <v>LD/D2</v>
      </c>
      <c r="E42" s="255">
        <f>[8]T33!C2</f>
        <v>0.57986111111111105</v>
      </c>
      <c r="F42" s="252"/>
      <c r="I42" s="245"/>
      <c r="O42" s="246"/>
    </row>
    <row r="43" spans="1:15" ht="18.95" customHeight="1" x14ac:dyDescent="0.2">
      <c r="A43" s="253" t="s">
        <v>66</v>
      </c>
      <c r="B43" s="266" t="str">
        <f>[8]T34!D3</f>
        <v>200m +33.5 secs</v>
      </c>
      <c r="C43" s="267" t="str">
        <f>[8]T34!E3</f>
        <v>Male</v>
      </c>
      <c r="D43" s="266" t="str">
        <f>[8]T34!F3</f>
        <v>LD  D1</v>
      </c>
      <c r="E43" s="251">
        <f>[8]T34!C2</f>
        <v>0.57986111111111105</v>
      </c>
      <c r="F43" s="252"/>
      <c r="I43" s="245"/>
      <c r="O43" s="246"/>
    </row>
    <row r="44" spans="1:15" ht="18.95" customHeight="1" x14ac:dyDescent="0.2">
      <c r="A44" s="253" t="s">
        <v>16</v>
      </c>
      <c r="B44" s="266" t="str">
        <f>[8]T35!D3</f>
        <v>200m 30-33.5 Secs</v>
      </c>
      <c r="C44" s="267" t="str">
        <f>[8]T35!E3</f>
        <v>Male</v>
      </c>
      <c r="D44" s="266" t="str">
        <f>[8]T35!F3</f>
        <v>LD C2</v>
      </c>
      <c r="E44" s="251">
        <f>[8]T35!C2</f>
        <v>0.57986111111111105</v>
      </c>
      <c r="F44" s="252"/>
      <c r="I44" s="245"/>
      <c r="O44" s="246"/>
    </row>
    <row r="45" spans="1:15" ht="18.95" customHeight="1" x14ac:dyDescent="0.2">
      <c r="A45" s="253" t="s">
        <v>67</v>
      </c>
      <c r="B45" s="266" t="str">
        <f>[8]T36!D3</f>
        <v>200m 30-33.5Secs</v>
      </c>
      <c r="C45" s="267" t="str">
        <f>[8]T36!E3</f>
        <v>Male</v>
      </c>
      <c r="D45" s="266" t="str">
        <f>[8]T36!F3</f>
        <v>LD C1/VI</v>
      </c>
      <c r="E45" s="251">
        <f>[8]T36!C2</f>
        <v>0.57986111111111105</v>
      </c>
      <c r="F45" s="252"/>
      <c r="I45" s="245"/>
      <c r="O45" s="246"/>
    </row>
    <row r="46" spans="1:15" ht="18.95" customHeight="1" x14ac:dyDescent="0.2">
      <c r="A46" s="253" t="s">
        <v>15</v>
      </c>
      <c r="B46" s="266" t="str">
        <f>[8]T37!D3</f>
        <v xml:space="preserve"> 200m 26.5-30 Secs</v>
      </c>
      <c r="C46" s="267" t="str">
        <f>[8]T37!E3</f>
        <v>Male</v>
      </c>
      <c r="D46" s="266" t="str">
        <f>[8]T37!F3</f>
        <v>LD B2</v>
      </c>
      <c r="E46" s="251">
        <f>[8]T37!C2</f>
        <v>0.58680555555555558</v>
      </c>
      <c r="F46" s="252"/>
      <c r="I46" s="245"/>
      <c r="O46" s="246"/>
    </row>
    <row r="47" spans="1:15" ht="18.95" customHeight="1" x14ac:dyDescent="0.2">
      <c r="A47" s="253" t="s">
        <v>68</v>
      </c>
      <c r="B47" s="266" t="str">
        <f>[8]T38!D3</f>
        <v>200m 26.5-30 Secs</v>
      </c>
      <c r="C47" s="267" t="str">
        <f>[8]T38!E3</f>
        <v>Male</v>
      </c>
      <c r="D47" s="266" t="str">
        <f>[8]T38!F3</f>
        <v>LD B1</v>
      </c>
      <c r="E47" s="251">
        <f>[8]T38!C2</f>
        <v>0.58680555555555558</v>
      </c>
      <c r="F47" s="252"/>
      <c r="I47" s="245"/>
      <c r="O47" s="246"/>
    </row>
    <row r="48" spans="1:15" ht="18.95" customHeight="1" x14ac:dyDescent="0.2">
      <c r="A48" s="253" t="s">
        <v>69</v>
      </c>
      <c r="B48" s="266" t="str">
        <f>[8]T39!D3</f>
        <v>200m -26.5 Secs</v>
      </c>
      <c r="C48" s="267" t="str">
        <f>[8]T39!E3</f>
        <v>Male</v>
      </c>
      <c r="D48" s="266" t="str">
        <f>[8]T39!F3</f>
        <v>LD A/VI</v>
      </c>
      <c r="E48" s="251">
        <f>[8]T39!C2</f>
        <v>0.58680555555555558</v>
      </c>
      <c r="F48" s="252"/>
      <c r="I48" s="245"/>
      <c r="O48" s="246"/>
    </row>
    <row r="49" spans="1:15" ht="18.95" customHeight="1" x14ac:dyDescent="0.2">
      <c r="A49" s="253" t="s">
        <v>70</v>
      </c>
      <c r="B49" s="266" t="str">
        <f>[8]T40!D3</f>
        <v>200m Race Runner</v>
      </c>
      <c r="C49" s="267" t="str">
        <f>[8]T40!E3</f>
        <v>Male/Female</v>
      </c>
      <c r="D49" s="266" t="str">
        <f>[8]T40!F3</f>
        <v>RR1/WC4</v>
      </c>
      <c r="E49" s="251">
        <f>[8]T40!C2</f>
        <v>0.59375</v>
      </c>
      <c r="F49" s="252"/>
      <c r="I49" s="245"/>
      <c r="O49" s="246"/>
    </row>
    <row r="50" spans="1:15" ht="18.95" customHeight="1" x14ac:dyDescent="0.2">
      <c r="A50" s="253" t="s">
        <v>71</v>
      </c>
      <c r="B50" s="266" t="str">
        <f>[8]T41!D3</f>
        <v>200m Race Runner</v>
      </c>
      <c r="C50" s="267" t="str">
        <f>[8]T41!E3</f>
        <v>Male/Female</v>
      </c>
      <c r="D50" s="266" t="str">
        <f>[8]T41!F3</f>
        <v>RR2</v>
      </c>
      <c r="E50" s="251">
        <f>[8]T41!C2</f>
        <v>0.59375</v>
      </c>
      <c r="F50" s="252"/>
      <c r="I50" s="245"/>
      <c r="O50" s="246"/>
    </row>
    <row r="51" spans="1:15" ht="18.95" customHeight="1" x14ac:dyDescent="0.2">
      <c r="A51" s="253" t="s">
        <v>72</v>
      </c>
      <c r="B51" s="266" t="str">
        <f>[8]T42!D3</f>
        <v>200m RR/WC</v>
      </c>
      <c r="C51" s="267" t="str">
        <f>[8]T42!E3</f>
        <v>Male/Female</v>
      </c>
      <c r="D51" s="266" t="str">
        <f>[8]T42!F3</f>
        <v>WC123/RR3</v>
      </c>
      <c r="E51" s="251">
        <f>[8]T42!C2</f>
        <v>0.59375</v>
      </c>
      <c r="F51" s="252"/>
      <c r="I51" s="245"/>
      <c r="O51" s="246"/>
    </row>
    <row r="52" spans="1:15" ht="18.95" customHeight="1" x14ac:dyDescent="0.2">
      <c r="A52" s="253" t="s">
        <v>73</v>
      </c>
      <c r="B52" s="266" t="str">
        <f>[8]T43!D3</f>
        <v>60m +13 Secs</v>
      </c>
      <c r="C52" s="267" t="str">
        <f>[8]T43!E3</f>
        <v>Female</v>
      </c>
      <c r="D52" s="266" t="str">
        <f>[8]T43!F3</f>
        <v>LD E3</v>
      </c>
      <c r="E52" s="251">
        <f>[8]T43!C2</f>
        <v>0.60416666666666663</v>
      </c>
      <c r="F52" s="252"/>
      <c r="I52" s="245"/>
      <c r="O52" s="246"/>
    </row>
    <row r="53" spans="1:15" ht="18.95" customHeight="1" x14ac:dyDescent="0.2">
      <c r="A53" s="253" t="s">
        <v>74</v>
      </c>
      <c r="B53" s="266" t="str">
        <f>[8]T44!D3</f>
        <v>60m +13 Secs</v>
      </c>
      <c r="C53" s="267" t="str">
        <f>[8]T44!E3</f>
        <v>Female</v>
      </c>
      <c r="D53" s="266" t="str">
        <f>[8]T44!F3</f>
        <v>LD E2</v>
      </c>
      <c r="E53" s="251">
        <f>[8]T44!C2</f>
        <v>0.60416666666666663</v>
      </c>
      <c r="F53" s="252"/>
      <c r="I53" s="245"/>
      <c r="O53" s="246"/>
    </row>
    <row r="54" spans="1:15" ht="18.95" customHeight="1" x14ac:dyDescent="0.2">
      <c r="A54" s="253" t="s">
        <v>75</v>
      </c>
      <c r="B54" s="266" t="str">
        <f>[8]T45!D3</f>
        <v>60m +13 Secs</v>
      </c>
      <c r="C54" s="267" t="str">
        <f>[8]T45!E3</f>
        <v>Female</v>
      </c>
      <c r="D54" s="266" t="str">
        <f>[8]T45!F3</f>
        <v>LD/PD E1</v>
      </c>
      <c r="E54" s="251">
        <f>[8]T45!C2</f>
        <v>0.60416666666666663</v>
      </c>
      <c r="F54" s="252"/>
      <c r="I54" s="245"/>
      <c r="O54" s="246"/>
    </row>
    <row r="55" spans="1:15" ht="18.95" customHeight="1" x14ac:dyDescent="0.2">
      <c r="A55" s="253" t="s">
        <v>76</v>
      </c>
      <c r="B55" s="266" t="str">
        <f>[8]T46!D3</f>
        <v>60m 12-13 Secs</v>
      </c>
      <c r="C55" s="267" t="str">
        <f>[8]T46!E3</f>
        <v xml:space="preserve">Female </v>
      </c>
      <c r="D55" s="266" t="str">
        <f>[8]T46!F3</f>
        <v>LD D2</v>
      </c>
      <c r="E55" s="251">
        <f>[8]T46!C2</f>
        <v>0.60416666666666663</v>
      </c>
      <c r="F55" s="252"/>
      <c r="I55" s="245"/>
      <c r="O55" s="246"/>
    </row>
    <row r="56" spans="1:15" ht="18.95" customHeight="1" x14ac:dyDescent="0.2">
      <c r="A56" s="253" t="s">
        <v>77</v>
      </c>
      <c r="B56" s="266" t="str">
        <f>[8]T47!D3</f>
        <v xml:space="preserve">60m 12-13 Secs </v>
      </c>
      <c r="C56" s="267" t="str">
        <f>[8]T47!E3</f>
        <v>Female</v>
      </c>
      <c r="D56" s="266" t="str">
        <f>[8]T47!F3</f>
        <v>LD D1</v>
      </c>
      <c r="E56" s="251">
        <f>[8]T47!C2</f>
        <v>0.60416666666666663</v>
      </c>
      <c r="F56" s="252"/>
      <c r="I56" s="245"/>
      <c r="O56" s="246"/>
    </row>
    <row r="57" spans="1:15" ht="18.95" customHeight="1" x14ac:dyDescent="0.2">
      <c r="A57" s="253" t="s">
        <v>78</v>
      </c>
      <c r="B57" s="266" t="str">
        <f>[8]T48!D3</f>
        <v>60m 11-12 Secs</v>
      </c>
      <c r="C57" s="267" t="str">
        <f>[8]T48!E3</f>
        <v xml:space="preserve">Female </v>
      </c>
      <c r="D57" s="266" t="str">
        <f>[8]T48!F3</f>
        <v>LD C</v>
      </c>
      <c r="E57" s="251">
        <f>[8]T48!C2</f>
        <v>0.60416666666666663</v>
      </c>
      <c r="F57" s="252"/>
      <c r="I57" s="245"/>
      <c r="O57" s="246"/>
    </row>
    <row r="58" spans="1:15" ht="18.95" customHeight="1" x14ac:dyDescent="0.2">
      <c r="A58" s="253" t="s">
        <v>79</v>
      </c>
      <c r="B58" s="266" t="str">
        <f>[8]T49!D3</f>
        <v>60m 10-11 Secs</v>
      </c>
      <c r="C58" s="267" t="str">
        <f>[8]T49!E3</f>
        <v>Female</v>
      </c>
      <c r="D58" s="266" t="str">
        <f>[8]T49!F3</f>
        <v>LD B</v>
      </c>
      <c r="E58" s="251">
        <f>[8]T49!C2</f>
        <v>0.60416666666666663</v>
      </c>
      <c r="F58" s="252"/>
      <c r="I58" s="245"/>
      <c r="O58" s="246"/>
    </row>
    <row r="59" spans="1:15" ht="18.95" customHeight="1" x14ac:dyDescent="0.2">
      <c r="A59" s="253" t="s">
        <v>80</v>
      </c>
      <c r="B59" s="268" t="str">
        <f>[8]T50!D3</f>
        <v xml:space="preserve">60m +12 Secs </v>
      </c>
      <c r="C59" s="267" t="str">
        <f>[8]T50!E3</f>
        <v xml:space="preserve">Male </v>
      </c>
      <c r="D59" s="266" t="str">
        <f>[8]T53!F3</f>
        <v>LD E2</v>
      </c>
      <c r="E59" s="251">
        <f>[8]T53!C2</f>
        <v>0.61458333333333337</v>
      </c>
      <c r="F59" s="252"/>
      <c r="I59" s="245"/>
      <c r="O59" s="246"/>
    </row>
    <row r="60" spans="1:15" ht="18.95" customHeight="1" x14ac:dyDescent="0.2">
      <c r="A60" s="253" t="s">
        <v>81</v>
      </c>
      <c r="B60" s="266" t="str">
        <f>[8]T51!D3</f>
        <v>60m +12 Secs</v>
      </c>
      <c r="C60" s="267" t="str">
        <f>[8]T51!E3</f>
        <v>Male</v>
      </c>
      <c r="D60" s="266" t="str">
        <f>[8]T51!F3</f>
        <v>LD E4</v>
      </c>
      <c r="E60" s="251">
        <f>[8]T51!C2</f>
        <v>0.61458333333333337</v>
      </c>
      <c r="F60" s="252"/>
      <c r="I60" s="245"/>
      <c r="O60" s="246"/>
    </row>
    <row r="61" spans="1:15" ht="18.95" customHeight="1" x14ac:dyDescent="0.2">
      <c r="A61" s="253" t="s">
        <v>82</v>
      </c>
      <c r="B61" s="266" t="str">
        <f>[8]T52!D3</f>
        <v>60m +12 Secs</v>
      </c>
      <c r="C61" s="267" t="str">
        <f>[8]T52!E3</f>
        <v>Male</v>
      </c>
      <c r="D61" s="266" t="str">
        <f>[8]T52!F3</f>
        <v>LD E3</v>
      </c>
      <c r="E61" s="251">
        <f>[8]T52!C2</f>
        <v>0.61458333333333337</v>
      </c>
      <c r="F61" s="252"/>
      <c r="I61" s="245"/>
      <c r="O61" s="246"/>
    </row>
    <row r="62" spans="1:15" ht="18.95" customHeight="1" x14ac:dyDescent="0.2">
      <c r="A62" s="253" t="s">
        <v>83</v>
      </c>
      <c r="B62" s="266" t="str">
        <f>[8]T53!D3</f>
        <v>60m +12 Secs</v>
      </c>
      <c r="C62" s="267" t="str">
        <f>[8]T53!E3</f>
        <v>Male</v>
      </c>
      <c r="D62" s="266" t="str">
        <f>[8]T53!F3</f>
        <v>LD E2</v>
      </c>
      <c r="E62" s="251">
        <f>[8]T53!C2</f>
        <v>0.61458333333333337</v>
      </c>
      <c r="F62" s="252"/>
      <c r="I62" s="245"/>
      <c r="O62" s="246"/>
    </row>
    <row r="63" spans="1:15" ht="18.95" customHeight="1" x14ac:dyDescent="0.2">
      <c r="A63" s="253" t="s">
        <v>84</v>
      </c>
      <c r="B63" s="266" t="str">
        <f>[8]T54!D3</f>
        <v xml:space="preserve">60m +12 Secs </v>
      </c>
      <c r="C63" s="267" t="str">
        <f>[8]T54!E3</f>
        <v>Male</v>
      </c>
      <c r="D63" s="266" t="str">
        <f>[8]T54!F3</f>
        <v>LD E1</v>
      </c>
      <c r="E63" s="251">
        <f>[8]T54!C2</f>
        <v>0.61458333333333337</v>
      </c>
      <c r="F63" s="252"/>
      <c r="I63" s="245"/>
      <c r="O63" s="246"/>
    </row>
    <row r="64" spans="1:15" ht="18.95" customHeight="1" x14ac:dyDescent="0.2">
      <c r="A64" s="253" t="s">
        <v>85</v>
      </c>
      <c r="B64" s="266" t="str">
        <f>[8]T55!D3</f>
        <v>60m 11-12Secs</v>
      </c>
      <c r="C64" s="267" t="str">
        <f>[8]T55!E3</f>
        <v>Male</v>
      </c>
      <c r="D64" s="266" t="str">
        <f>[8]T55!F3</f>
        <v>LD D</v>
      </c>
      <c r="E64" s="251">
        <f>[8]T55!C2</f>
        <v>0.61458333333333337</v>
      </c>
      <c r="F64" s="252"/>
      <c r="I64" s="245"/>
      <c r="O64" s="246"/>
    </row>
    <row r="65" spans="1:15" ht="18.95" customHeight="1" x14ac:dyDescent="0.2">
      <c r="A65" s="253" t="s">
        <v>86</v>
      </c>
      <c r="B65" s="266" t="str">
        <f>[8]T56!D3</f>
        <v xml:space="preserve">60m 10-11 Secs </v>
      </c>
      <c r="C65" s="267" t="str">
        <f>[8]T56!E3</f>
        <v>Male</v>
      </c>
      <c r="D65" s="266" t="str">
        <f>[8]T56!F3</f>
        <v>LD C</v>
      </c>
      <c r="E65" s="251">
        <f>[8]T56!C2</f>
        <v>0.61458333333333337</v>
      </c>
      <c r="F65" s="252"/>
      <c r="I65" s="245"/>
      <c r="O65" s="246"/>
    </row>
    <row r="66" spans="1:15" ht="18.95" customHeight="1" x14ac:dyDescent="0.2">
      <c r="A66" s="253" t="s">
        <v>87</v>
      </c>
      <c r="B66" s="266" t="str">
        <f>[8]T57!D3</f>
        <v>60m-9/ 9-10 Secs</v>
      </c>
      <c r="C66" s="267" t="str">
        <f>[8]T57!E3</f>
        <v xml:space="preserve">Male </v>
      </c>
      <c r="D66" s="266" t="str">
        <f>[8]T57!F3</f>
        <v xml:space="preserve">  LDA/B  VI</v>
      </c>
      <c r="E66" s="251">
        <f>[8]T57!C2</f>
        <v>0.61458333333333337</v>
      </c>
      <c r="F66" s="252"/>
      <c r="I66" s="245"/>
      <c r="O66" s="246"/>
    </row>
    <row r="67" spans="1:15" ht="18.95" customHeight="1" x14ac:dyDescent="0.2">
      <c r="A67" s="253" t="s">
        <v>88</v>
      </c>
      <c r="B67" s="266" t="str">
        <f>[8]T58!D3</f>
        <v>60m</v>
      </c>
      <c r="C67" s="267" t="str">
        <f>[8]T58!E3</f>
        <v>Female</v>
      </c>
      <c r="D67" s="266" t="str">
        <f>[8]T58!F3</f>
        <v>WC3/RR2</v>
      </c>
      <c r="E67" s="251">
        <f>[8]T58!C2</f>
        <v>0.625</v>
      </c>
      <c r="F67" s="252"/>
      <c r="I67" s="245"/>
      <c r="O67" s="246"/>
    </row>
    <row r="68" spans="1:15" ht="18.95" customHeight="1" x14ac:dyDescent="0.2">
      <c r="A68" s="253" t="s">
        <v>89</v>
      </c>
      <c r="B68" s="266" t="str">
        <f>[8]T59!D3</f>
        <v xml:space="preserve">800m +2.35/+2.50 </v>
      </c>
      <c r="C68" s="267" t="str">
        <f>[8]T59!E3</f>
        <v>Male/Female</v>
      </c>
      <c r="D68" s="266" t="str">
        <f>[8]T59!F3</f>
        <v>LD B/C2 VI</v>
      </c>
      <c r="E68" s="251">
        <f>[8]T59!C2</f>
        <v>0.62847222222222221</v>
      </c>
      <c r="F68" s="252"/>
      <c r="I68" s="245"/>
      <c r="O68" s="246"/>
    </row>
    <row r="69" spans="1:15" ht="18.95" customHeight="1" x14ac:dyDescent="0.2">
      <c r="A69" s="253" t="s">
        <v>90</v>
      </c>
      <c r="B69" s="266" t="str">
        <f>[8]T60!D3</f>
        <v>800m +2.35</v>
      </c>
      <c r="C69" s="267" t="str">
        <f>[8]T60!E3</f>
        <v>Male</v>
      </c>
      <c r="D69" s="266" t="str">
        <f>[8]T60!F3</f>
        <v>LD C1</v>
      </c>
      <c r="E69" s="251">
        <f>[8]T60!C2</f>
        <v>0.63194444444444442</v>
      </c>
      <c r="F69" s="252"/>
      <c r="I69" s="245"/>
      <c r="O69" s="246"/>
    </row>
    <row r="70" spans="1:15" ht="18.95" customHeight="1" x14ac:dyDescent="0.2">
      <c r="A70" s="253" t="s">
        <v>91</v>
      </c>
      <c r="B70" s="266" t="str">
        <f>[8]T61!D3</f>
        <v>800m -2.15/2.15-2.35</v>
      </c>
      <c r="C70" s="267" t="str">
        <f>[8]T61!E3</f>
        <v xml:space="preserve">Male </v>
      </c>
      <c r="D70" s="266" t="str">
        <f>[8]T61!F3</f>
        <v>LD A/B</v>
      </c>
      <c r="E70" s="251">
        <f>[8]T61!C2</f>
        <v>0.63541666666666663</v>
      </c>
      <c r="F70" s="252"/>
      <c r="I70" s="245"/>
      <c r="O70" s="246"/>
    </row>
    <row r="71" spans="1:15" ht="18.95" customHeight="1" x14ac:dyDescent="0.2">
      <c r="A71" s="253" t="s">
        <v>92</v>
      </c>
      <c r="B71" s="266" t="str">
        <f>[8]T62!D3</f>
        <v>800m Race Runner</v>
      </c>
      <c r="C71" s="267" t="str">
        <f>[8]T62!E3</f>
        <v>Male/Female</v>
      </c>
      <c r="D71" s="266" t="str">
        <f>[8]T62!F3</f>
        <v>RR2</v>
      </c>
      <c r="E71" s="251">
        <f>[8]T62!C2</f>
        <v>0.63888888888888895</v>
      </c>
      <c r="F71" s="252"/>
      <c r="I71" s="245"/>
      <c r="O71" s="246"/>
    </row>
    <row r="72" spans="1:15" ht="18.95" customHeight="1" x14ac:dyDescent="0.2">
      <c r="A72" s="253" t="s">
        <v>93</v>
      </c>
      <c r="B72" s="266" t="str">
        <f>[8]T63!D3</f>
        <v>800m WC/RR</v>
      </c>
      <c r="C72" s="267" t="str">
        <f>[8]T63!E3</f>
        <v>Male/Female</v>
      </c>
      <c r="D72" s="266" t="str">
        <f>[8]T63!F3</f>
        <v>WC 123/rr3</v>
      </c>
      <c r="E72" s="251">
        <f>[8]T63!C2</f>
        <v>0.64236111111111105</v>
      </c>
      <c r="F72" s="252"/>
      <c r="I72" s="245"/>
      <c r="O72" s="246"/>
    </row>
    <row r="73" spans="1:15" ht="18.95" customHeight="1" x14ac:dyDescent="0.2">
      <c r="A73" s="253" t="s">
        <v>94</v>
      </c>
      <c r="B73" s="266" t="str">
        <f>[8]T64!D3</f>
        <v xml:space="preserve">4x100m +68 Secs </v>
      </c>
      <c r="C73" s="267" t="str">
        <f>[8]T64!E3</f>
        <v>Male</v>
      </c>
      <c r="D73" s="266" t="str">
        <f>[8]T64!F3</f>
        <v>LD C</v>
      </c>
      <c r="E73" s="251">
        <f>[8]T64!C2</f>
        <v>0.64583333333333337</v>
      </c>
      <c r="F73" s="252"/>
      <c r="I73" s="245"/>
      <c r="O73" s="246"/>
    </row>
    <row r="74" spans="1:15" ht="18.95" customHeight="1" x14ac:dyDescent="0.2">
      <c r="A74" s="253" t="s">
        <v>95</v>
      </c>
      <c r="B74" s="266" t="str">
        <f>[8]T65!D3</f>
        <v>4x100m +69/-69 Secs</v>
      </c>
      <c r="C74" s="267" t="str">
        <f>[8]T65!E3</f>
        <v>Female</v>
      </c>
      <c r="D74" s="266" t="str">
        <f>[8]T65!F3</f>
        <v>LD A/B</v>
      </c>
      <c r="E74" s="251">
        <f>[8]T65!C2</f>
        <v>0.64930555555555558</v>
      </c>
      <c r="F74" s="252"/>
      <c r="I74" s="245"/>
      <c r="O74" s="246"/>
    </row>
    <row r="75" spans="1:15" ht="18.95" customHeight="1" x14ac:dyDescent="0.2">
      <c r="A75" s="253" t="s">
        <v>96</v>
      </c>
      <c r="B75" s="266" t="str">
        <f>[8]T66!D3</f>
        <v>4x100m 60-68 Secs</v>
      </c>
      <c r="C75" s="267" t="str">
        <f>[8]T66!E3</f>
        <v>Male</v>
      </c>
      <c r="D75" s="266" t="str">
        <f>[8]T66!F3</f>
        <v>LD B</v>
      </c>
      <c r="E75" s="251">
        <f>[8]T66!C2</f>
        <v>0.65277777777777779</v>
      </c>
      <c r="F75" s="252"/>
      <c r="I75" s="245"/>
      <c r="O75" s="246"/>
    </row>
    <row r="76" spans="1:15" ht="18.95" customHeight="1" x14ac:dyDescent="0.2">
      <c r="A76" s="253" t="s">
        <v>97</v>
      </c>
      <c r="B76" s="266" t="str">
        <f>[8]T67!D3</f>
        <v>4x100m -60 Secs</v>
      </c>
      <c r="C76" s="267" t="str">
        <f>[8]T67!E3</f>
        <v>Male</v>
      </c>
      <c r="D76" s="266" t="str">
        <f>[8]T67!F3</f>
        <v>LD A</v>
      </c>
      <c r="E76" s="251">
        <f>[8]T67!C2</f>
        <v>0.65625</v>
      </c>
      <c r="F76" s="252"/>
      <c r="I76" s="245"/>
      <c r="O76" s="246"/>
    </row>
    <row r="77" spans="1:15" ht="18.95" customHeight="1" x14ac:dyDescent="0.2">
      <c r="A77" s="253" t="s">
        <v>98</v>
      </c>
      <c r="B77" s="266" t="str">
        <f>[8]T68!D3</f>
        <v>4x400m Open</v>
      </c>
      <c r="C77" s="267" t="str">
        <f>[8]T68!E3</f>
        <v>Male/Female</v>
      </c>
      <c r="D77" s="266" t="str">
        <f>[8]T68!F3</f>
        <v>LD</v>
      </c>
      <c r="E77" s="251">
        <f>[8]T68!C2</f>
        <v>0.65972222222222221</v>
      </c>
      <c r="F77" s="252"/>
      <c r="I77" s="245"/>
      <c r="O77" s="246"/>
    </row>
    <row r="78" spans="1:15" ht="18.95" customHeight="1" x14ac:dyDescent="0.2">
      <c r="A78" s="253"/>
      <c r="B78" s="266"/>
      <c r="C78" s="267"/>
      <c r="D78" s="266"/>
      <c r="E78" s="251"/>
      <c r="F78" s="269"/>
      <c r="I78" s="245"/>
      <c r="O78" s="246"/>
    </row>
    <row r="79" spans="1:15" ht="15.75" customHeight="1" x14ac:dyDescent="0.2">
      <c r="A79" s="328" t="s">
        <v>136</v>
      </c>
      <c r="B79" s="328"/>
      <c r="C79" s="328"/>
      <c r="D79" s="328"/>
      <c r="E79" s="328"/>
      <c r="F79" s="328"/>
      <c r="I79" s="245"/>
      <c r="K79" s="270"/>
    </row>
    <row r="80" spans="1:15" ht="15.75" customHeight="1" x14ac:dyDescent="0.2">
      <c r="A80" s="253"/>
      <c r="B80" s="271"/>
      <c r="C80" s="272"/>
      <c r="D80" s="273"/>
      <c r="E80" s="255"/>
      <c r="F80" s="274"/>
      <c r="I80" s="245"/>
      <c r="K80" s="270"/>
    </row>
    <row r="81" spans="1:25" ht="15.75" customHeight="1" x14ac:dyDescent="0.2">
      <c r="A81" s="253" t="s">
        <v>107</v>
      </c>
      <c r="B81" s="271" t="str">
        <f>[8]F01!D2</f>
        <v>Long Jump</v>
      </c>
      <c r="C81" s="272" t="str">
        <f>[8]F01!H2</f>
        <v>Female</v>
      </c>
      <c r="D81" s="271" t="str">
        <f>[8]F01!M2</f>
        <v>LD  A/B/C</v>
      </c>
      <c r="E81" s="255" t="str">
        <f>[8]F01!C3</f>
        <v>11:00</v>
      </c>
      <c r="F81" s="274"/>
      <c r="I81" s="245"/>
      <c r="K81" s="270"/>
    </row>
    <row r="82" spans="1:25" s="246" customFormat="1" ht="15.75" customHeight="1" x14ac:dyDescent="0.2">
      <c r="A82" s="253" t="s">
        <v>109</v>
      </c>
      <c r="B82" s="254" t="str">
        <f>[8]F02!D2</f>
        <v>Shot Putt 3.25Kg</v>
      </c>
      <c r="C82" s="259" t="str">
        <f>[8]F02!H2</f>
        <v>Male</v>
      </c>
      <c r="D82" s="254" t="str">
        <f>[8]F02!M2</f>
        <v>LD C2</v>
      </c>
      <c r="E82" s="275" t="str">
        <f>[8]F02!C3</f>
        <v>11:00</v>
      </c>
      <c r="F82" s="276"/>
      <c r="G82" s="245"/>
      <c r="I82" s="245"/>
      <c r="J82" s="245"/>
      <c r="K82" s="270"/>
      <c r="L82" s="245"/>
      <c r="M82" s="245"/>
      <c r="Q82" s="245"/>
      <c r="R82" s="245"/>
      <c r="S82" s="245"/>
      <c r="T82" s="245"/>
      <c r="U82" s="245"/>
      <c r="V82" s="245"/>
      <c r="W82" s="245"/>
      <c r="X82" s="245"/>
      <c r="Y82" s="245"/>
    </row>
    <row r="83" spans="1:25" ht="15.75" customHeight="1" x14ac:dyDescent="0.2">
      <c r="A83" s="253" t="s">
        <v>110</v>
      </c>
      <c r="B83" s="254" t="str">
        <f>[8]F03!D2</f>
        <v>Shot Putt 3.25Kg</v>
      </c>
      <c r="C83" s="259" t="str">
        <f>[8]F03!H2</f>
        <v>Male</v>
      </c>
      <c r="D83" s="254" t="str">
        <f>[8]F03!M2</f>
        <v>LD  C1</v>
      </c>
      <c r="E83" s="275" t="str">
        <f>[8]F03!C3</f>
        <v>11:00</v>
      </c>
      <c r="F83" s="276"/>
      <c r="I83" s="245"/>
      <c r="K83" s="270"/>
    </row>
    <row r="84" spans="1:25" ht="15.75" customHeight="1" x14ac:dyDescent="0.2">
      <c r="A84" s="253" t="s">
        <v>111</v>
      </c>
      <c r="B84" s="254" t="str">
        <f>[8]F04!D2</f>
        <v>Javelin  600/700/800g</v>
      </c>
      <c r="C84" s="259" t="str">
        <f>[8]F04!H2</f>
        <v>Male/Female</v>
      </c>
      <c r="D84" s="254" t="str">
        <f>[8]F04!M2</f>
        <v>LD/PD</v>
      </c>
      <c r="E84" s="275" t="str">
        <f>[8]F04!C3</f>
        <v>11:00</v>
      </c>
      <c r="F84" s="276"/>
      <c r="I84" s="245"/>
      <c r="K84" s="270"/>
    </row>
    <row r="85" spans="1:25" ht="15.75" customHeight="1" x14ac:dyDescent="0.2">
      <c r="A85" s="253" t="s">
        <v>112</v>
      </c>
      <c r="B85" s="254" t="str">
        <f>[8]F05!D2</f>
        <v xml:space="preserve">Softball </v>
      </c>
      <c r="C85" s="259" t="str">
        <f>[8]F05!H2</f>
        <v>Male</v>
      </c>
      <c r="D85" s="254" t="str">
        <f>[8]F05!M2</f>
        <v>LD/PD C2</v>
      </c>
      <c r="E85" s="275" t="str">
        <f>[8]F05!C3</f>
        <v>11:00</v>
      </c>
      <c r="F85" s="276"/>
      <c r="I85" s="245"/>
      <c r="K85" s="270"/>
    </row>
    <row r="86" spans="1:25" ht="15.75" customHeight="1" x14ac:dyDescent="0.2">
      <c r="A86" s="253" t="s">
        <v>113</v>
      </c>
      <c r="B86" s="254" t="str">
        <f>[8]F06!D2</f>
        <v>Softball</v>
      </c>
      <c r="C86" s="259" t="str">
        <f>[8]F06!H2</f>
        <v>Male</v>
      </c>
      <c r="D86" s="254" t="str">
        <f>[8]F06!M2</f>
        <v>LD/PD C1</v>
      </c>
      <c r="E86" s="277" t="str">
        <f>[8]F06!C3</f>
        <v>11:30</v>
      </c>
      <c r="F86" s="276"/>
      <c r="I86" s="245"/>
      <c r="K86" s="270"/>
    </row>
    <row r="87" spans="1:25" ht="15.75" customHeight="1" x14ac:dyDescent="0.2">
      <c r="A87" s="253" t="s">
        <v>114</v>
      </c>
      <c r="B87" s="254" t="str">
        <f>[8]F07!D2</f>
        <v>Long Jump</v>
      </c>
      <c r="C87" s="259" t="str">
        <f>[8]F07!H2</f>
        <v>Male</v>
      </c>
      <c r="D87" s="254" t="str">
        <f>[8]F07!M2</f>
        <v>LD  D/C</v>
      </c>
      <c r="E87" s="275">
        <f>[8]F07!C3</f>
        <v>0.48958333333333331</v>
      </c>
      <c r="F87" s="276"/>
      <c r="I87" s="245"/>
      <c r="K87" s="270"/>
    </row>
    <row r="88" spans="1:25" ht="18.95" customHeight="1" x14ac:dyDescent="0.2">
      <c r="A88" s="253" t="s">
        <v>115</v>
      </c>
      <c r="B88" s="254" t="str">
        <f>[8]F08!D2</f>
        <v>Shot Putt 3Kg</v>
      </c>
      <c r="C88" s="259" t="str">
        <f>[8]F08!H2</f>
        <v>Female</v>
      </c>
      <c r="D88" s="254" t="str">
        <f>[8]F08!M2</f>
        <v>LD/PD 1/2</v>
      </c>
      <c r="E88" s="275" t="str">
        <f>[8]F08!C3</f>
        <v>11:45</v>
      </c>
      <c r="F88" s="276"/>
      <c r="H88" s="262"/>
      <c r="I88" s="262"/>
      <c r="J88" s="262"/>
      <c r="K88" s="270"/>
      <c r="L88" s="262"/>
      <c r="M88" s="262"/>
    </row>
    <row r="89" spans="1:25" s="246" customFormat="1" ht="18.95" customHeight="1" x14ac:dyDescent="0.2">
      <c r="A89" s="253" t="s">
        <v>116</v>
      </c>
      <c r="B89" s="254" t="str">
        <f>[8]F09!D2</f>
        <v>Shot Putt 4Kg</v>
      </c>
      <c r="C89" s="259" t="str">
        <f>[8]F09!H2</f>
        <v>Female</v>
      </c>
      <c r="D89" s="254" t="str">
        <f>[8]F09!M2</f>
        <v>LD   1/2</v>
      </c>
      <c r="E89" s="275" t="str">
        <f>[8]F09!C3</f>
        <v>11:45</v>
      </c>
      <c r="F89" s="276"/>
      <c r="K89" s="270"/>
    </row>
    <row r="90" spans="1:25" s="246" customFormat="1" ht="18.95" customHeight="1" x14ac:dyDescent="0.2">
      <c r="A90" s="253" t="s">
        <v>117</v>
      </c>
      <c r="B90" s="254" t="str">
        <f>[8]F10!D2</f>
        <v>Javelin   600g</v>
      </c>
      <c r="C90" s="259" t="str">
        <f>[8]F10!H2</f>
        <v>Male</v>
      </c>
      <c r="D90" s="254" t="str">
        <f>[8]F10!M2</f>
        <v>Seated</v>
      </c>
      <c r="E90" s="275" t="str">
        <f>[8]F10!C3</f>
        <v>11:45</v>
      </c>
      <c r="F90" s="276"/>
      <c r="K90" s="270"/>
      <c r="Q90" s="245"/>
      <c r="R90" s="245"/>
      <c r="S90" s="245"/>
      <c r="T90" s="245"/>
      <c r="U90" s="245"/>
      <c r="V90" s="245"/>
      <c r="W90" s="245"/>
      <c r="X90" s="245"/>
      <c r="Y90" s="245"/>
    </row>
    <row r="91" spans="1:25" ht="18.95" customHeight="1" x14ac:dyDescent="0.2">
      <c r="A91" s="253" t="s">
        <v>118</v>
      </c>
      <c r="B91" s="254" t="str">
        <f>[8]F11!D2</f>
        <v>Softball</v>
      </c>
      <c r="C91" s="259" t="str">
        <f>[8]F11!H2</f>
        <v>Female</v>
      </c>
      <c r="D91" s="254" t="str">
        <f>[8]F11!M2</f>
        <v>LD/PD B</v>
      </c>
      <c r="E91" s="275" t="str">
        <f>[8]F11!C3</f>
        <v>12:00</v>
      </c>
      <c r="F91" s="276"/>
      <c r="I91" s="245"/>
      <c r="K91" s="270"/>
    </row>
    <row r="92" spans="1:25" ht="20.25" x14ac:dyDescent="0.2">
      <c r="A92" s="253" t="s">
        <v>119</v>
      </c>
      <c r="B92" s="254" t="str">
        <f>[8]F12!D2</f>
        <v>Softball</v>
      </c>
      <c r="C92" s="254" t="str">
        <f>[8]F12!H2</f>
        <v>Female</v>
      </c>
      <c r="D92" s="254" t="str">
        <f>[8]F12!M2</f>
        <v>LD/PD  A</v>
      </c>
      <c r="E92" s="276" t="str">
        <f>[8]F12!C3</f>
        <v>12:00</v>
      </c>
      <c r="F92" s="278"/>
      <c r="I92" s="245"/>
    </row>
    <row r="93" spans="1:25" ht="20.25" x14ac:dyDescent="0.2">
      <c r="A93" s="253" t="s">
        <v>120</v>
      </c>
      <c r="B93" s="254" t="str">
        <f>[8]F13!D2</f>
        <v>Standing Long Jump</v>
      </c>
      <c r="C93" s="254" t="str">
        <f>[8]F13!H2</f>
        <v>Female</v>
      </c>
      <c r="D93" s="254" t="str">
        <f>[8]F13!M2</f>
        <v>LD</v>
      </c>
      <c r="E93" s="276" t="str">
        <f>[8]F13!C3</f>
        <v>12:30</v>
      </c>
      <c r="F93" s="278"/>
      <c r="I93" s="245"/>
    </row>
    <row r="94" spans="1:25" ht="20.25" x14ac:dyDescent="0.2">
      <c r="A94" s="253" t="s">
        <v>121</v>
      </c>
      <c r="B94" s="254" t="str">
        <f>[8]F14!D2</f>
        <v>Shot Putt   6Kg/5Kg</v>
      </c>
      <c r="C94" s="254" t="str">
        <f>[8]F14!H2</f>
        <v>Male</v>
      </c>
      <c r="D94" s="254" t="str">
        <f>[8]F14!M2</f>
        <v>LD</v>
      </c>
      <c r="E94" s="277" t="str">
        <f>[8]F14!C3</f>
        <v>12:30</v>
      </c>
      <c r="F94" s="278"/>
      <c r="I94" s="245"/>
    </row>
    <row r="95" spans="1:25" ht="20.25" x14ac:dyDescent="0.2">
      <c r="A95" s="253" t="s">
        <v>122</v>
      </c>
      <c r="B95" s="254" t="str">
        <f>[8]F15!D2</f>
        <v>Discus   1Kg</v>
      </c>
      <c r="C95" s="254" t="str">
        <f>[8]F15!H2</f>
        <v>Male/Female</v>
      </c>
      <c r="D95" s="254" t="str">
        <f>[8]F15!M2</f>
        <v>Seated</v>
      </c>
      <c r="E95" s="277" t="str">
        <f>[8]F15!C3</f>
        <v>12:30</v>
      </c>
      <c r="F95" s="278"/>
      <c r="I95" s="245"/>
    </row>
    <row r="96" spans="1:25" ht="20.25" x14ac:dyDescent="0.2">
      <c r="A96" s="253" t="s">
        <v>123</v>
      </c>
      <c r="B96" s="254" t="str">
        <f>[8]F16!D2</f>
        <v>Softball</v>
      </c>
      <c r="C96" s="254" t="str">
        <f>[8]F16!H2</f>
        <v>Female</v>
      </c>
      <c r="D96" s="254" t="str">
        <f>[8]F16!M2</f>
        <v>LD/PDC2</v>
      </c>
      <c r="E96" s="276" t="str">
        <f>[8]F16!C3</f>
        <v>12:30</v>
      </c>
      <c r="F96" s="278"/>
      <c r="I96" s="245"/>
    </row>
    <row r="97" spans="1:25" ht="20.25" x14ac:dyDescent="0.2">
      <c r="A97" s="253" t="s">
        <v>124</v>
      </c>
      <c r="B97" s="254" t="str">
        <f>[8]F17!D2</f>
        <v>Softball</v>
      </c>
      <c r="C97" s="254" t="str">
        <f>[8]F17!H2</f>
        <v>Female</v>
      </c>
      <c r="D97" s="254" t="str">
        <f>[8]F17!M2</f>
        <v>LD C1</v>
      </c>
      <c r="E97" s="276" t="str">
        <f>[8]F17!C3</f>
        <v>12:30</v>
      </c>
      <c r="F97" s="278"/>
      <c r="I97" s="245"/>
    </row>
    <row r="98" spans="1:25" ht="20.25" x14ac:dyDescent="0.2">
      <c r="A98" s="329" t="s">
        <v>444</v>
      </c>
      <c r="B98" s="329"/>
      <c r="C98" s="329"/>
      <c r="D98" s="329"/>
      <c r="E98" s="329"/>
      <c r="F98" s="329"/>
      <c r="I98" s="245"/>
    </row>
    <row r="99" spans="1:25" ht="20.25" x14ac:dyDescent="0.2">
      <c r="A99" s="253" t="s">
        <v>125</v>
      </c>
      <c r="B99" s="254" t="str">
        <f>[8]F18!D2</f>
        <v>Standing Long Jump</v>
      </c>
      <c r="C99" s="254" t="str">
        <f>[8]F18!H2</f>
        <v>Male</v>
      </c>
      <c r="D99" s="254">
        <f>[8]F18!M2</f>
        <v>0</v>
      </c>
      <c r="E99" s="276" t="str">
        <f>[8]F18!C3</f>
        <v>13:45</v>
      </c>
      <c r="F99" s="278"/>
      <c r="I99" s="245"/>
    </row>
    <row r="100" spans="1:25" ht="20.25" x14ac:dyDescent="0.2">
      <c r="A100" s="253" t="s">
        <v>126</v>
      </c>
      <c r="B100" s="254" t="str">
        <f>[8]F19!D2</f>
        <v>Shot Putt   4Kg</v>
      </c>
      <c r="C100" s="254" t="str">
        <f>[8]F19!H2</f>
        <v>Male</v>
      </c>
      <c r="D100" s="254" t="str">
        <f>[8]F19!M2</f>
        <v>LD  C</v>
      </c>
      <c r="E100" s="276" t="str">
        <f>[8]F19!C3</f>
        <v>13:45</v>
      </c>
      <c r="F100" s="278"/>
      <c r="I100" s="245"/>
    </row>
    <row r="101" spans="1:25" ht="20.25" x14ac:dyDescent="0.2">
      <c r="A101" s="253" t="s">
        <v>127</v>
      </c>
      <c r="B101" s="254" t="str">
        <f>[8]F20!D2</f>
        <v>Discus 1Kg/1.50Kg</v>
      </c>
      <c r="C101" s="254" t="str">
        <f>[8]F20!H2</f>
        <v>Male/Female</v>
      </c>
      <c r="D101" s="254" t="str">
        <f>[8]F20!M2</f>
        <v>LD/PD</v>
      </c>
      <c r="E101" s="276" t="str">
        <f>[8]F20!C3</f>
        <v>13:45</v>
      </c>
      <c r="F101" s="278"/>
      <c r="I101" s="245"/>
    </row>
    <row r="102" spans="1:25" ht="20.25" x14ac:dyDescent="0.2">
      <c r="A102" s="253" t="s">
        <v>128</v>
      </c>
      <c r="B102" s="254" t="str">
        <f>[8]F21!D2</f>
        <v>Softball</v>
      </c>
      <c r="C102" s="254" t="str">
        <f>[8]F21!H2</f>
        <v>Male B2</v>
      </c>
      <c r="D102" s="254">
        <f>[8]F21!M2</f>
        <v>0</v>
      </c>
      <c r="E102" s="276" t="str">
        <f>[8]F21!C3</f>
        <v>13:45</v>
      </c>
      <c r="F102" s="278"/>
      <c r="I102" s="245"/>
    </row>
    <row r="103" spans="1:25" ht="20.25" x14ac:dyDescent="0.2">
      <c r="A103" s="253" t="s">
        <v>129</v>
      </c>
      <c r="B103" s="254" t="str">
        <f>[8]F22!D2</f>
        <v>Long Jump</v>
      </c>
      <c r="C103" s="254" t="str">
        <f>[8]F22!H2</f>
        <v>Male</v>
      </c>
      <c r="D103" s="254" t="str">
        <f>[8]F22!M2</f>
        <v>LD  A/B</v>
      </c>
      <c r="E103" s="276" t="str">
        <f>[8]F22!C3</f>
        <v>14:30</v>
      </c>
      <c r="F103" s="278"/>
      <c r="I103" s="245"/>
    </row>
    <row r="104" spans="1:25" ht="20.25" x14ac:dyDescent="0.2">
      <c r="A104" s="253" t="s">
        <v>130</v>
      </c>
      <c r="B104" s="254" t="str">
        <f>[8]F23!D2</f>
        <v>Shot Putt  3/4Kg</v>
      </c>
      <c r="C104" s="254" t="str">
        <f>[8]F23!H2</f>
        <v>Male/Female</v>
      </c>
      <c r="D104" s="254" t="str">
        <f>[8]F23!M2</f>
        <v>Seated</v>
      </c>
      <c r="E104" s="276" t="str">
        <f>[8]F23!C3</f>
        <v>14:30</v>
      </c>
      <c r="F104" s="278"/>
      <c r="I104" s="245"/>
    </row>
    <row r="105" spans="1:25" ht="20.25" x14ac:dyDescent="0.2">
      <c r="A105" s="253" t="s">
        <v>131</v>
      </c>
      <c r="B105" s="254" t="str">
        <f>[8]F24!D2</f>
        <v>Softball</v>
      </c>
      <c r="C105" s="254" t="str">
        <f>[8]F24!H2</f>
        <v>Male</v>
      </c>
      <c r="D105" s="254" t="str">
        <f>[8]F24!M2</f>
        <v>LD B1</v>
      </c>
      <c r="E105" s="276" t="str">
        <f>[8]F24!C3</f>
        <v>14:30</v>
      </c>
      <c r="F105" s="278"/>
      <c r="I105" s="245"/>
    </row>
    <row r="106" spans="1:25" ht="20.25" x14ac:dyDescent="0.2">
      <c r="A106" s="253" t="s">
        <v>132</v>
      </c>
      <c r="B106" s="254" t="str">
        <f>[8]F25!D2</f>
        <v>Softball</v>
      </c>
      <c r="C106" s="254" t="str">
        <f>[8]F25!H2</f>
        <v>Male</v>
      </c>
      <c r="D106" s="254" t="str">
        <f>[8]F25!M2</f>
        <v>LD A  VI</v>
      </c>
      <c r="E106" s="276" t="str">
        <f>[8]F25!C3</f>
        <v>15:00</v>
      </c>
      <c r="F106" s="278"/>
      <c r="I106" s="245"/>
    </row>
    <row r="107" spans="1:25" ht="20.25" x14ac:dyDescent="0.2">
      <c r="A107" s="253" t="s">
        <v>133</v>
      </c>
      <c r="B107" s="254" t="str">
        <f>[8]F26!D2</f>
        <v>Club Throw</v>
      </c>
      <c r="C107" s="254" t="str">
        <f>[8]F26!H2</f>
        <v>Male/Female</v>
      </c>
      <c r="D107" s="254" t="str">
        <f>[8]F26!M2</f>
        <v>Seated  Class 1/2</v>
      </c>
      <c r="E107" s="276" t="str">
        <f>[8]F26!C3</f>
        <v>15:00</v>
      </c>
      <c r="F107" s="278"/>
      <c r="I107" s="245"/>
    </row>
    <row r="108" spans="1:25" ht="20.25" x14ac:dyDescent="0.2">
      <c r="A108" s="244"/>
      <c r="B108" s="254"/>
      <c r="C108" s="259"/>
      <c r="D108" s="254"/>
      <c r="E108" s="275"/>
      <c r="F108" s="276"/>
      <c r="I108" s="245"/>
    </row>
    <row r="109" spans="1:25" ht="20.25" x14ac:dyDescent="0.2">
      <c r="A109" s="247"/>
      <c r="B109" s="271"/>
      <c r="C109" s="259"/>
      <c r="D109" s="254"/>
      <c r="E109" s="275"/>
      <c r="F109" s="276"/>
      <c r="I109" s="245"/>
    </row>
    <row r="110" spans="1:25" ht="20.25" x14ac:dyDescent="0.2">
      <c r="A110" s="330" t="s">
        <v>137</v>
      </c>
      <c r="B110" s="330"/>
      <c r="C110" s="330"/>
      <c r="D110" s="330"/>
      <c r="E110" s="330"/>
      <c r="F110" s="330"/>
      <c r="I110" s="245"/>
    </row>
    <row r="111" spans="1:25" ht="20.25" x14ac:dyDescent="0.2">
      <c r="A111" s="247"/>
      <c r="B111" s="250"/>
      <c r="C111" s="259"/>
      <c r="D111" s="254"/>
      <c r="E111" s="275"/>
      <c r="F111" s="276"/>
      <c r="I111" s="245"/>
    </row>
    <row r="112" spans="1:25" s="246" customFormat="1" ht="20.25" x14ac:dyDescent="0.2">
      <c r="A112" s="279"/>
      <c r="B112" s="273"/>
      <c r="C112" s="272"/>
      <c r="D112" s="271"/>
      <c r="E112" s="255"/>
      <c r="F112" s="274"/>
      <c r="G112" s="245"/>
      <c r="I112" s="245"/>
      <c r="J112" s="245"/>
      <c r="K112" s="245"/>
      <c r="L112" s="245"/>
      <c r="M112" s="245"/>
      <c r="Q112" s="245"/>
      <c r="R112" s="245"/>
      <c r="S112" s="245"/>
      <c r="T112" s="245"/>
      <c r="U112" s="245"/>
      <c r="V112" s="245"/>
      <c r="W112" s="245"/>
      <c r="X112" s="245"/>
      <c r="Y112" s="245"/>
    </row>
    <row r="113" spans="1:13" s="246" customFormat="1" ht="20.25" x14ac:dyDescent="0.2">
      <c r="A113" s="247" t="s">
        <v>0</v>
      </c>
      <c r="B113" s="250" t="s">
        <v>23</v>
      </c>
      <c r="C113" s="280" t="e">
        <f>VLOOKUP(B113,timetabletrack,2)</f>
        <v>#N/A</v>
      </c>
      <c r="D113" s="250" t="e">
        <f>VLOOKUP(B113,timetabletrack,3)</f>
        <v>#N/A</v>
      </c>
      <c r="E113" s="281" t="e">
        <f>VLOOKUP(B113,timetabletrack,4)</f>
        <v>#N/A</v>
      </c>
      <c r="F113" s="282"/>
      <c r="G113" s="245"/>
      <c r="I113" s="245"/>
      <c r="J113" s="245"/>
      <c r="K113" s="245"/>
      <c r="L113" s="245"/>
      <c r="M113" s="245"/>
    </row>
    <row r="114" spans="1:13" s="246" customFormat="1" ht="20.25" x14ac:dyDescent="0.2">
      <c r="A114" s="247" t="s">
        <v>24</v>
      </c>
      <c r="B114" s="250"/>
      <c r="C114" s="280"/>
      <c r="D114" s="250"/>
      <c r="E114" s="281"/>
      <c r="F114" s="282"/>
      <c r="G114" s="245"/>
      <c r="H114" s="262"/>
      <c r="I114" s="262"/>
      <c r="J114" s="262"/>
      <c r="K114" s="262"/>
      <c r="L114" s="262"/>
      <c r="M114" s="262"/>
    </row>
    <row r="115" spans="1:13" s="246" customFormat="1" ht="20.25" x14ac:dyDescent="0.2">
      <c r="A115" s="247">
        <v>1</v>
      </c>
      <c r="B115" s="254">
        <f>[8]T01!C5</f>
        <v>125</v>
      </c>
      <c r="C115" s="259" t="str">
        <f t="shared" ref="C115:C122" si="0">VLOOKUP($B115,athletes,2)</f>
        <v>Derek Rae</v>
      </c>
      <c r="D115" s="254" t="str">
        <f t="shared" ref="D115:D122" si="1">VLOOKUP($B115,athletes,3)</f>
        <v>Fife</v>
      </c>
      <c r="E115" s="275" t="str">
        <f t="shared" ref="E115:E122" si="2">VLOOKUP($B115,athletes,4)</f>
        <v>PD</v>
      </c>
      <c r="F115" s="278" t="e">
        <f>VLOOKUP(B115,classT01,5)</f>
        <v>#REF!</v>
      </c>
      <c r="G115" s="245"/>
    </row>
    <row r="116" spans="1:13" s="246" customFormat="1" ht="20.25" x14ac:dyDescent="0.2">
      <c r="A116" s="247">
        <v>2</v>
      </c>
      <c r="B116" s="254">
        <f>[8]T01!C6</f>
        <v>190</v>
      </c>
      <c r="C116" s="259" t="str">
        <f t="shared" si="0"/>
        <v>Steven Bryce</v>
      </c>
      <c r="D116" s="254" t="str">
        <f t="shared" si="1"/>
        <v>West of Scotland</v>
      </c>
      <c r="E116" s="275" t="str">
        <f t="shared" si="2"/>
        <v>LD</v>
      </c>
      <c r="F116" s="278" t="e">
        <f t="shared" ref="F116:F122" si="3">VLOOKUP(B116,classT01,5)</f>
        <v>#REF!</v>
      </c>
      <c r="G116" s="245"/>
    </row>
    <row r="117" spans="1:13" s="246" customFormat="1" ht="20.25" x14ac:dyDescent="0.2">
      <c r="A117" s="247">
        <v>3</v>
      </c>
      <c r="B117" s="254">
        <f>[8]T01!C7</f>
        <v>25</v>
      </c>
      <c r="C117" s="259" t="str">
        <f t="shared" si="0"/>
        <v>Owen Miller</v>
      </c>
      <c r="D117" s="254" t="str">
        <f t="shared" si="1"/>
        <v>Fife</v>
      </c>
      <c r="E117" s="275" t="str">
        <f t="shared" si="2"/>
        <v>LD</v>
      </c>
      <c r="F117" s="278" t="e">
        <f t="shared" si="3"/>
        <v>#REF!</v>
      </c>
      <c r="I117" s="245"/>
      <c r="J117" s="245"/>
      <c r="K117" s="245"/>
      <c r="L117" s="245"/>
      <c r="M117" s="245"/>
    </row>
    <row r="118" spans="1:13" ht="20.25" x14ac:dyDescent="0.2">
      <c r="A118" s="247">
        <v>4</v>
      </c>
      <c r="B118" s="254">
        <f>[8]T01!C8</f>
        <v>192</v>
      </c>
      <c r="C118" s="259" t="str">
        <f t="shared" si="0"/>
        <v>Darren Carruthers</v>
      </c>
      <c r="D118" s="254" t="str">
        <f t="shared" si="1"/>
        <v>West of Scotland</v>
      </c>
      <c r="E118" s="275" t="str">
        <f t="shared" si="2"/>
        <v>LD</v>
      </c>
      <c r="F118" s="278" t="e">
        <f t="shared" si="3"/>
        <v>#REF!</v>
      </c>
      <c r="G118" s="246"/>
      <c r="I118" s="245"/>
    </row>
    <row r="119" spans="1:13" ht="20.25" x14ac:dyDescent="0.2">
      <c r="A119" s="247">
        <v>5</v>
      </c>
      <c r="B119" s="254">
        <f>[8]T01!C9</f>
        <v>176</v>
      </c>
      <c r="C119" s="259" t="str">
        <f t="shared" si="0"/>
        <v>John Roy</v>
      </c>
      <c r="D119" s="254" t="str">
        <f t="shared" si="1"/>
        <v>Perth/Tayside</v>
      </c>
      <c r="E119" s="275" t="str">
        <f t="shared" si="2"/>
        <v>LD</v>
      </c>
      <c r="F119" s="278" t="e">
        <f t="shared" si="3"/>
        <v>#REF!</v>
      </c>
      <c r="I119" s="245"/>
    </row>
    <row r="120" spans="1:13" ht="20.25" x14ac:dyDescent="0.2">
      <c r="A120" s="247">
        <v>6</v>
      </c>
      <c r="B120" s="254">
        <f>[8]T01!C10</f>
        <v>201</v>
      </c>
      <c r="C120" s="259" t="str">
        <f t="shared" si="0"/>
        <v>Fraser Armstrong</v>
      </c>
      <c r="D120" s="254" t="str">
        <f t="shared" si="1"/>
        <v>West of Scotland</v>
      </c>
      <c r="E120" s="275" t="str">
        <f t="shared" si="2"/>
        <v>LD</v>
      </c>
      <c r="F120" s="278" t="e">
        <f t="shared" si="3"/>
        <v>#REF!</v>
      </c>
      <c r="I120" s="245"/>
    </row>
    <row r="121" spans="1:13" ht="20.25" x14ac:dyDescent="0.2">
      <c r="A121" s="247">
        <v>7</v>
      </c>
      <c r="B121" s="254">
        <f>[8]T01!C11</f>
        <v>34</v>
      </c>
      <c r="C121" s="259" t="str">
        <f t="shared" si="0"/>
        <v>Sam Fernando</v>
      </c>
      <c r="D121" s="254" t="str">
        <f t="shared" si="1"/>
        <v>Fife</v>
      </c>
      <c r="E121" s="275" t="str">
        <f t="shared" si="2"/>
        <v>LD</v>
      </c>
      <c r="F121" s="278" t="e">
        <f t="shared" si="3"/>
        <v>#REF!</v>
      </c>
      <c r="I121" s="245"/>
    </row>
    <row r="122" spans="1:13" ht="20.25" x14ac:dyDescent="0.2">
      <c r="A122" s="247">
        <v>8</v>
      </c>
      <c r="B122" s="254">
        <f>[8]T01!C12</f>
        <v>246</v>
      </c>
      <c r="C122" s="259" t="str">
        <f t="shared" si="0"/>
        <v>Ravi Sangeelee</v>
      </c>
      <c r="D122" s="254" t="str">
        <f t="shared" si="1"/>
        <v>Tayside</v>
      </c>
      <c r="E122" s="275" t="str">
        <f t="shared" si="2"/>
        <v>LD</v>
      </c>
      <c r="F122" s="278" t="e">
        <f t="shared" si="3"/>
        <v>#REF!</v>
      </c>
      <c r="I122" s="245"/>
    </row>
    <row r="123" spans="1:13" ht="20.25" x14ac:dyDescent="0.2">
      <c r="A123" s="247"/>
      <c r="B123" s="254"/>
      <c r="C123" s="259"/>
      <c r="D123" s="254"/>
      <c r="E123" s="275"/>
      <c r="F123" s="278"/>
      <c r="I123" s="245"/>
    </row>
    <row r="124" spans="1:13" ht="20.25" x14ac:dyDescent="0.2">
      <c r="A124" s="247" t="s">
        <v>0</v>
      </c>
      <c r="B124" s="250" t="s">
        <v>427</v>
      </c>
      <c r="C124" s="280" t="str">
        <f>VLOOKUP(B124,timetabletrack,2)</f>
        <v>1500m Run withT01</v>
      </c>
      <c r="D124" s="250" t="str">
        <f>VLOOKUP(B124,timetabletrack,3)</f>
        <v>Male/Female</v>
      </c>
      <c r="E124" s="281" t="str">
        <f>VLOOKUP(B124,timetabletrack,4)</f>
        <v>LD - A/B/C</v>
      </c>
      <c r="F124" s="282"/>
      <c r="I124" s="245"/>
    </row>
    <row r="125" spans="1:13" ht="20.25" x14ac:dyDescent="0.2">
      <c r="A125" s="247" t="s">
        <v>24</v>
      </c>
      <c r="B125" s="250"/>
      <c r="C125" s="280"/>
      <c r="D125" s="250"/>
      <c r="E125" s="281"/>
      <c r="F125" s="282"/>
      <c r="I125" s="245"/>
    </row>
    <row r="126" spans="1:13" ht="20.25" x14ac:dyDescent="0.2">
      <c r="A126" s="247">
        <v>1</v>
      </c>
      <c r="B126" s="254">
        <f>[8]T01A!C5</f>
        <v>178</v>
      </c>
      <c r="C126" s="259" t="str">
        <f t="shared" ref="C126:C133" si="4">VLOOKUP($B126,athletes,2)</f>
        <v>Kevin Rice</v>
      </c>
      <c r="D126" s="254" t="str">
        <f t="shared" ref="D126:D133" si="5">VLOOKUP($B126,athletes,3)</f>
        <v>Perth/Tayside</v>
      </c>
      <c r="E126" s="275" t="str">
        <f t="shared" ref="E126:E133" si="6">VLOOKUP($B126,athletes,4)</f>
        <v>LD</v>
      </c>
      <c r="F126" s="278" t="e">
        <f>VLOOKUP(B126,classT01A,5)</f>
        <v>#NAME?</v>
      </c>
      <c r="I126" s="245"/>
    </row>
    <row r="127" spans="1:13" ht="20.25" x14ac:dyDescent="0.2">
      <c r="A127" s="247">
        <v>2</v>
      </c>
      <c r="B127" s="254">
        <f>[8]T01A!C6</f>
        <v>177</v>
      </c>
      <c r="C127" s="259" t="str">
        <f t="shared" si="4"/>
        <v>Michael Rice</v>
      </c>
      <c r="D127" s="254" t="str">
        <f t="shared" si="5"/>
        <v>Perth/Tayside</v>
      </c>
      <c r="E127" s="275" t="str">
        <f t="shared" si="6"/>
        <v>LD</v>
      </c>
      <c r="F127" s="278" t="e">
        <f>VLOOKUP(B127,classT01A,5)</f>
        <v>#NAME?</v>
      </c>
      <c r="H127" s="262"/>
      <c r="I127" s="262"/>
      <c r="J127" s="262"/>
      <c r="K127" s="262"/>
      <c r="L127" s="262"/>
      <c r="M127" s="262"/>
    </row>
    <row r="128" spans="1:13" ht="20.25" x14ac:dyDescent="0.2">
      <c r="A128" s="247">
        <v>3</v>
      </c>
      <c r="B128" s="254">
        <f>[8]T01A!C7</f>
        <v>28</v>
      </c>
      <c r="C128" s="259" t="str">
        <f t="shared" si="4"/>
        <v>Maurice Paterson</v>
      </c>
      <c r="D128" s="254" t="str">
        <f t="shared" si="5"/>
        <v>Fife</v>
      </c>
      <c r="E128" s="275" t="str">
        <f t="shared" si="6"/>
        <v>LD</v>
      </c>
      <c r="F128" s="278" t="e">
        <f>VLOOKUP(B128,classT01A,5)</f>
        <v>#NAME?</v>
      </c>
      <c r="G128" s="246"/>
      <c r="J128" s="246"/>
      <c r="K128" s="246"/>
      <c r="L128" s="246"/>
      <c r="M128" s="246"/>
    </row>
    <row r="129" spans="1:20" ht="20.25" x14ac:dyDescent="0.2">
      <c r="A129" s="247">
        <v>4</v>
      </c>
      <c r="B129" s="254">
        <f>[8]T01A!C8</f>
        <v>0</v>
      </c>
      <c r="C129" s="259" t="e">
        <f t="shared" si="4"/>
        <v>#N/A</v>
      </c>
      <c r="D129" s="254" t="e">
        <f t="shared" si="5"/>
        <v>#N/A</v>
      </c>
      <c r="E129" s="275" t="e">
        <f t="shared" si="6"/>
        <v>#N/A</v>
      </c>
      <c r="F129" s="278" t="e">
        <f>VLOOKUP(B129,classT01A,5)</f>
        <v>#NAME?</v>
      </c>
      <c r="G129" s="246"/>
      <c r="J129" s="246"/>
      <c r="K129" s="246"/>
      <c r="L129" s="246"/>
      <c r="M129" s="246"/>
    </row>
    <row r="130" spans="1:20" ht="20.25" x14ac:dyDescent="0.2">
      <c r="A130" s="247">
        <v>5</v>
      </c>
      <c r="B130" s="254">
        <f>[8]T01A!C9</f>
        <v>222</v>
      </c>
      <c r="C130" s="259" t="str">
        <f t="shared" si="4"/>
        <v>Margaret Newall</v>
      </c>
      <c r="D130" s="254" t="str">
        <f t="shared" si="5"/>
        <v>West of Scotland</v>
      </c>
      <c r="E130" s="275" t="str">
        <f t="shared" si="6"/>
        <v>LD</v>
      </c>
      <c r="F130" s="278" t="e">
        <f>VLOOKUP(B130,classT01A,5)</f>
        <v>#NAME?</v>
      </c>
      <c r="G130" s="246"/>
      <c r="I130" s="245"/>
    </row>
    <row r="131" spans="1:20" ht="20.25" x14ac:dyDescent="0.2">
      <c r="A131" s="247">
        <v>6</v>
      </c>
      <c r="B131" s="254">
        <f>[8]T01A!C10</f>
        <v>0</v>
      </c>
      <c r="C131" s="259" t="e">
        <f t="shared" si="4"/>
        <v>#N/A</v>
      </c>
      <c r="D131" s="254" t="e">
        <f t="shared" si="5"/>
        <v>#N/A</v>
      </c>
      <c r="E131" s="275" t="e">
        <f t="shared" si="6"/>
        <v>#N/A</v>
      </c>
      <c r="F131" s="278" t="e">
        <f>VLOOKUP(B131,classT01A,5)</f>
        <v>#NAME?</v>
      </c>
      <c r="I131" s="245"/>
    </row>
    <row r="132" spans="1:20" ht="20.25" x14ac:dyDescent="0.2">
      <c r="A132" s="247">
        <v>7</v>
      </c>
      <c r="B132" s="254">
        <f>[8]T01A!C11</f>
        <v>249</v>
      </c>
      <c r="C132" s="259" t="str">
        <f t="shared" si="4"/>
        <v>Ewan Waite</v>
      </c>
      <c r="D132" s="254" t="str">
        <f t="shared" si="5"/>
        <v>Border Harriers</v>
      </c>
      <c r="E132" s="275" t="str">
        <f t="shared" si="6"/>
        <v>PD</v>
      </c>
      <c r="F132" s="278" t="e">
        <f>VLOOKUP(B132,classT01A,5)</f>
        <v>#NAME?</v>
      </c>
      <c r="I132" s="245"/>
    </row>
    <row r="133" spans="1:20" s="246" customFormat="1" ht="20.25" x14ac:dyDescent="0.2">
      <c r="A133" s="247">
        <v>8</v>
      </c>
      <c r="B133" s="254">
        <f>[8]T01A!C12</f>
        <v>0</v>
      </c>
      <c r="C133" s="259" t="e">
        <f t="shared" si="4"/>
        <v>#N/A</v>
      </c>
      <c r="D133" s="254" t="e">
        <f t="shared" si="5"/>
        <v>#N/A</v>
      </c>
      <c r="E133" s="275" t="e">
        <f t="shared" si="6"/>
        <v>#N/A</v>
      </c>
      <c r="F133" s="278" t="e">
        <f>VLOOKUP(B133,classT01A,5)</f>
        <v>#NAME?</v>
      </c>
      <c r="G133" s="245"/>
      <c r="I133" s="245"/>
      <c r="J133" s="245"/>
      <c r="K133" s="245"/>
      <c r="L133" s="245"/>
      <c r="M133" s="245"/>
    </row>
    <row r="134" spans="1:20" s="246" customFormat="1" ht="20.25" x14ac:dyDescent="0.2">
      <c r="A134" s="279"/>
      <c r="B134" s="273"/>
      <c r="C134" s="283"/>
      <c r="D134" s="273"/>
      <c r="E134" s="284"/>
      <c r="F134" s="278" t="e">
        <f>VLOOKUP(B134,[8]T01!C13:G20,5)</f>
        <v>#N/A</v>
      </c>
      <c r="G134" s="245"/>
      <c r="I134" s="245"/>
      <c r="J134" s="245"/>
      <c r="K134" s="245"/>
      <c r="L134" s="245"/>
      <c r="M134" s="245"/>
    </row>
    <row r="135" spans="1:20" ht="20.25" x14ac:dyDescent="0.2">
      <c r="A135" s="247" t="s">
        <v>0</v>
      </c>
      <c r="B135" s="250" t="s">
        <v>32</v>
      </c>
      <c r="C135" s="280" t="str">
        <f>VLOOKUP(B135,timetabletrack,2)</f>
        <v xml:space="preserve">1500m Wheelchair </v>
      </c>
      <c r="D135" s="280" t="str">
        <f>VLOOKUP(B135,timetabletrack,3)</f>
        <v>Female</v>
      </c>
      <c r="E135" s="285">
        <f>VLOOKUP(B135,timetabletrack,4)</f>
        <v>0</v>
      </c>
      <c r="F135" s="278">
        <f>VLOOKUP(B135,[8]T01!C14:G21,5)</f>
        <v>0</v>
      </c>
      <c r="I135" s="245"/>
    </row>
    <row r="136" spans="1:20" ht="20.25" x14ac:dyDescent="0.2">
      <c r="A136" s="247" t="s">
        <v>24</v>
      </c>
      <c r="B136" s="250"/>
      <c r="C136" s="280"/>
      <c r="D136" s="250"/>
      <c r="E136" s="281"/>
      <c r="F136" s="278" t="e">
        <f>VLOOKUP(B136,[8]T01!C15:G22,5)</f>
        <v>#N/A</v>
      </c>
      <c r="I136" s="245"/>
    </row>
    <row r="137" spans="1:20" ht="20.25" x14ac:dyDescent="0.2">
      <c r="A137" s="247">
        <v>1</v>
      </c>
      <c r="B137" s="254">
        <f>[8]T02!C5</f>
        <v>236</v>
      </c>
      <c r="C137" s="272" t="str">
        <f t="shared" ref="C137:C144" si="7">VLOOKUP($B137,athletes,2)</f>
        <v>Meggan Dawson-Farrell</v>
      </c>
      <c r="D137" s="271" t="str">
        <f t="shared" ref="D137:D144" si="8">VLOOKUP($B137,athletes,3)</f>
        <v>Red Star</v>
      </c>
      <c r="E137" s="255" t="str">
        <f t="shared" ref="E137:E144" si="9">VLOOKUP($B137,athletes,4)</f>
        <v>WC1</v>
      </c>
      <c r="F137" s="278" t="e">
        <f t="shared" ref="F137:F144" si="10">VLOOKUP(B137,classT02,5)</f>
        <v>#REF!</v>
      </c>
      <c r="I137" s="245"/>
    </row>
    <row r="138" spans="1:20" s="246" customFormat="1" ht="20.25" x14ac:dyDescent="0.2">
      <c r="A138" s="247">
        <v>2</v>
      </c>
      <c r="B138" s="254">
        <f>[8]T02!C6</f>
        <v>235</v>
      </c>
      <c r="C138" s="272" t="str">
        <f t="shared" si="7"/>
        <v>Gemma Scott</v>
      </c>
      <c r="D138" s="271" t="str">
        <f t="shared" si="8"/>
        <v>Red Star</v>
      </c>
      <c r="E138" s="255" t="str">
        <f t="shared" si="9"/>
        <v>WC2</v>
      </c>
      <c r="F138" s="278" t="e">
        <f t="shared" si="10"/>
        <v>#REF!</v>
      </c>
      <c r="G138" s="245"/>
      <c r="H138" s="286"/>
      <c r="I138" s="286"/>
      <c r="J138" s="286"/>
      <c r="K138" s="286"/>
      <c r="L138" s="286"/>
      <c r="M138" s="286"/>
    </row>
    <row r="139" spans="1:20" ht="20.25" x14ac:dyDescent="0.2">
      <c r="A139" s="247">
        <v>3</v>
      </c>
      <c r="B139" s="254">
        <f>[8]T02!C7</f>
        <v>233</v>
      </c>
      <c r="C139" s="272" t="str">
        <f t="shared" si="7"/>
        <v>Shelby Watson</v>
      </c>
      <c r="D139" s="271" t="str">
        <f t="shared" si="8"/>
        <v>Red Star</v>
      </c>
      <c r="E139" s="255" t="str">
        <f t="shared" si="9"/>
        <v>WC2</v>
      </c>
      <c r="F139" s="278" t="e">
        <f t="shared" si="10"/>
        <v>#REF!</v>
      </c>
      <c r="J139" s="246"/>
      <c r="K139" s="246"/>
      <c r="L139" s="246"/>
      <c r="M139" s="246"/>
      <c r="O139" s="246"/>
      <c r="P139" s="246"/>
      <c r="Q139" s="246"/>
      <c r="R139" s="246"/>
      <c r="S139" s="246"/>
      <c r="T139" s="246"/>
    </row>
    <row r="140" spans="1:20" ht="20.25" x14ac:dyDescent="0.2">
      <c r="A140" s="247">
        <v>4</v>
      </c>
      <c r="B140" s="254">
        <f>[8]T02!C8</f>
        <v>0</v>
      </c>
      <c r="C140" s="272" t="e">
        <f t="shared" si="7"/>
        <v>#N/A</v>
      </c>
      <c r="D140" s="271" t="e">
        <f t="shared" si="8"/>
        <v>#N/A</v>
      </c>
      <c r="E140" s="255" t="e">
        <f t="shared" si="9"/>
        <v>#N/A</v>
      </c>
      <c r="F140" s="278" t="e">
        <f t="shared" si="10"/>
        <v>#REF!</v>
      </c>
      <c r="G140" s="246"/>
      <c r="J140" s="246"/>
      <c r="K140" s="246"/>
      <c r="L140" s="246"/>
      <c r="M140" s="246"/>
      <c r="O140" s="246"/>
      <c r="P140" s="246"/>
      <c r="Q140" s="246"/>
      <c r="R140" s="246"/>
      <c r="S140" s="246"/>
      <c r="T140" s="246"/>
    </row>
    <row r="141" spans="1:20" ht="20.25" x14ac:dyDescent="0.2">
      <c r="A141" s="247">
        <v>5</v>
      </c>
      <c r="B141" s="254">
        <f>[8]T02!C9</f>
        <v>0</v>
      </c>
      <c r="C141" s="272" t="e">
        <f t="shared" si="7"/>
        <v>#N/A</v>
      </c>
      <c r="D141" s="271" t="e">
        <f t="shared" si="8"/>
        <v>#N/A</v>
      </c>
      <c r="E141" s="255" t="e">
        <f t="shared" si="9"/>
        <v>#N/A</v>
      </c>
      <c r="F141" s="278" t="e">
        <f t="shared" si="10"/>
        <v>#REF!</v>
      </c>
      <c r="G141" s="246"/>
      <c r="I141" s="245"/>
      <c r="O141" s="246"/>
    </row>
    <row r="142" spans="1:20" ht="20.25" x14ac:dyDescent="0.2">
      <c r="A142" s="247">
        <v>6</v>
      </c>
      <c r="B142" s="254">
        <f>[8]T02!C10</f>
        <v>0</v>
      </c>
      <c r="C142" s="272" t="e">
        <f t="shared" si="7"/>
        <v>#N/A</v>
      </c>
      <c r="D142" s="271" t="e">
        <f t="shared" si="8"/>
        <v>#N/A</v>
      </c>
      <c r="E142" s="255" t="e">
        <f t="shared" si="9"/>
        <v>#N/A</v>
      </c>
      <c r="F142" s="278" t="e">
        <f t="shared" si="10"/>
        <v>#REF!</v>
      </c>
      <c r="I142" s="245"/>
      <c r="O142" s="246"/>
    </row>
    <row r="143" spans="1:20" ht="20.25" x14ac:dyDescent="0.2">
      <c r="A143" s="247">
        <v>7</v>
      </c>
      <c r="B143" s="254">
        <f>[8]T02!C11</f>
        <v>0</v>
      </c>
      <c r="C143" s="272" t="e">
        <f t="shared" si="7"/>
        <v>#N/A</v>
      </c>
      <c r="D143" s="271" t="e">
        <f t="shared" si="8"/>
        <v>#N/A</v>
      </c>
      <c r="E143" s="255" t="e">
        <f t="shared" si="9"/>
        <v>#N/A</v>
      </c>
      <c r="F143" s="278" t="e">
        <f t="shared" si="10"/>
        <v>#REF!</v>
      </c>
      <c r="I143" s="245"/>
      <c r="O143" s="246"/>
    </row>
    <row r="144" spans="1:20" ht="20.25" x14ac:dyDescent="0.2">
      <c r="A144" s="247">
        <v>8</v>
      </c>
      <c r="B144" s="254">
        <f>[8]T02!C12</f>
        <v>0</v>
      </c>
      <c r="C144" s="272" t="e">
        <f t="shared" si="7"/>
        <v>#N/A</v>
      </c>
      <c r="D144" s="271" t="e">
        <f t="shared" si="8"/>
        <v>#N/A</v>
      </c>
      <c r="E144" s="255" t="e">
        <f t="shared" si="9"/>
        <v>#N/A</v>
      </c>
      <c r="F144" s="278" t="e">
        <f t="shared" si="10"/>
        <v>#REF!</v>
      </c>
      <c r="I144" s="245"/>
      <c r="O144" s="246"/>
    </row>
    <row r="145" spans="1:15" ht="20.25" x14ac:dyDescent="0.2">
      <c r="A145" s="279"/>
      <c r="B145" s="254"/>
      <c r="C145" s="272" t="str">
        <f>IF(B145="","",VLOOKUP($B145,athletes,2))</f>
        <v/>
      </c>
      <c r="D145" s="271" t="str">
        <f>IF(C145="","",VLOOKUP($B145,athletes,3))</f>
        <v/>
      </c>
      <c r="E145" s="255" t="str">
        <f>IF(D145="","",VLOOKUP($B145,athletes,4))</f>
        <v/>
      </c>
      <c r="F145" s="274"/>
      <c r="I145" s="245"/>
      <c r="O145" s="246"/>
    </row>
    <row r="146" spans="1:15" ht="20.25" x14ac:dyDescent="0.2">
      <c r="A146" s="247" t="s">
        <v>0</v>
      </c>
      <c r="B146" s="250" t="s">
        <v>34</v>
      </c>
      <c r="C146" s="287" t="str">
        <f>VLOOKUP(B146,timetabletrack,2)</f>
        <v>100m +21 Secs</v>
      </c>
      <c r="D146" s="280" t="str">
        <f>VLOOKUP(B146,timetabletrack,3)</f>
        <v>Female</v>
      </c>
      <c r="E146" s="285" t="str">
        <f>VLOOKUP(B146,timetabletrack,4)</f>
        <v>LD E2</v>
      </c>
      <c r="F146" s="233"/>
      <c r="I146" s="245"/>
      <c r="O146" s="246"/>
    </row>
    <row r="147" spans="1:15" ht="20.25" x14ac:dyDescent="0.2">
      <c r="A147" s="247" t="s">
        <v>24</v>
      </c>
      <c r="B147" s="254"/>
      <c r="C147" s="272"/>
      <c r="D147" s="271"/>
      <c r="E147" s="255"/>
      <c r="F147" s="274"/>
      <c r="I147" s="245"/>
      <c r="O147" s="246"/>
    </row>
    <row r="148" spans="1:15" ht="20.25" x14ac:dyDescent="0.2">
      <c r="A148" s="247">
        <v>1</v>
      </c>
      <c r="B148" s="254">
        <f>[8]T03!C5</f>
        <v>103</v>
      </c>
      <c r="C148" s="272" t="str">
        <f t="shared" ref="C148:C155" si="11">VLOOKUP($B148,athletes,2)</f>
        <v>Michelle Bates</v>
      </c>
      <c r="D148" s="271" t="str">
        <f t="shared" ref="D148:D155" si="12">VLOOKUP($B148,athletes,3)</f>
        <v>Fife</v>
      </c>
      <c r="E148" s="255" t="str">
        <f t="shared" ref="E148:E155" si="13">VLOOKUP($B148,athletes,4)</f>
        <v>LD</v>
      </c>
      <c r="F148" s="278" t="e">
        <f t="shared" ref="F148:F155" si="14">VLOOKUP(B148,classT03,5)</f>
        <v>#REF!</v>
      </c>
      <c r="I148" s="245"/>
      <c r="O148" s="246"/>
    </row>
    <row r="149" spans="1:15" ht="20.25" x14ac:dyDescent="0.2">
      <c r="A149" s="247">
        <v>2</v>
      </c>
      <c r="B149" s="254">
        <f>[8]T03!C6</f>
        <v>111</v>
      </c>
      <c r="C149" s="272" t="str">
        <f t="shared" si="11"/>
        <v>Lorraine Ridgeway</v>
      </c>
      <c r="D149" s="271" t="str">
        <f t="shared" si="12"/>
        <v>Fife</v>
      </c>
      <c r="E149" s="255" t="str">
        <f t="shared" si="13"/>
        <v>LD</v>
      </c>
      <c r="F149" s="278" t="e">
        <f t="shared" si="14"/>
        <v>#REF!</v>
      </c>
      <c r="H149" s="262"/>
      <c r="I149" s="262"/>
      <c r="J149" s="262"/>
      <c r="K149" s="262"/>
      <c r="L149" s="262"/>
      <c r="M149" s="262"/>
    </row>
    <row r="150" spans="1:15" ht="20.25" x14ac:dyDescent="0.2">
      <c r="A150" s="247">
        <v>3</v>
      </c>
      <c r="B150" s="254">
        <f>[8]T03!C7</f>
        <v>184</v>
      </c>
      <c r="C150" s="272" t="str">
        <f t="shared" si="11"/>
        <v>Mhairi Brown</v>
      </c>
      <c r="D150" s="271" t="str">
        <f t="shared" si="12"/>
        <v>Perth/Tayside</v>
      </c>
      <c r="E150" s="255" t="str">
        <f t="shared" si="13"/>
        <v>LD</v>
      </c>
      <c r="F150" s="278" t="e">
        <f t="shared" si="14"/>
        <v>#REF!</v>
      </c>
      <c r="J150" s="246"/>
      <c r="K150" s="246"/>
      <c r="L150" s="246"/>
      <c r="M150" s="246"/>
    </row>
    <row r="151" spans="1:15" ht="20.25" x14ac:dyDescent="0.2">
      <c r="A151" s="247">
        <v>4</v>
      </c>
      <c r="B151" s="254">
        <f>[8]T03!C8</f>
        <v>102</v>
      </c>
      <c r="C151" s="272" t="str">
        <f t="shared" si="11"/>
        <v>Melissa Stevenson</v>
      </c>
      <c r="D151" s="271" t="str">
        <f t="shared" si="12"/>
        <v>Fife</v>
      </c>
      <c r="E151" s="255" t="str">
        <f t="shared" si="13"/>
        <v>LD</v>
      </c>
      <c r="F151" s="278" t="e">
        <f t="shared" si="14"/>
        <v>#REF!</v>
      </c>
      <c r="G151" s="246"/>
      <c r="J151" s="246"/>
      <c r="K151" s="246"/>
      <c r="L151" s="246"/>
      <c r="M151" s="246"/>
    </row>
    <row r="152" spans="1:15" ht="20.25" x14ac:dyDescent="0.2">
      <c r="A152" s="247">
        <v>5</v>
      </c>
      <c r="B152" s="254">
        <f>[8]T03!C9</f>
        <v>109</v>
      </c>
      <c r="C152" s="272" t="str">
        <f t="shared" si="11"/>
        <v>Hannah Twaddle</v>
      </c>
      <c r="D152" s="271" t="str">
        <f t="shared" si="12"/>
        <v>Fife</v>
      </c>
      <c r="E152" s="255" t="str">
        <f t="shared" si="13"/>
        <v>LD</v>
      </c>
      <c r="F152" s="278" t="e">
        <f t="shared" si="14"/>
        <v>#REF!</v>
      </c>
      <c r="G152" s="246"/>
      <c r="I152" s="245"/>
    </row>
    <row r="153" spans="1:15" ht="20.25" x14ac:dyDescent="0.2">
      <c r="A153" s="247">
        <v>6</v>
      </c>
      <c r="B153" s="254">
        <f>[8]T03!C10</f>
        <v>183</v>
      </c>
      <c r="C153" s="272" t="str">
        <f t="shared" si="11"/>
        <v>Holly Sandeman</v>
      </c>
      <c r="D153" s="271" t="str">
        <f t="shared" si="12"/>
        <v>Perth/Tayside</v>
      </c>
      <c r="E153" s="255" t="str">
        <f t="shared" si="13"/>
        <v>LD</v>
      </c>
      <c r="F153" s="278" t="e">
        <f t="shared" si="14"/>
        <v>#REF!</v>
      </c>
      <c r="I153" s="245"/>
    </row>
    <row r="154" spans="1:15" ht="20.25" x14ac:dyDescent="0.2">
      <c r="A154" s="247">
        <v>7</v>
      </c>
      <c r="B154" s="254">
        <f>[8]T03!C11</f>
        <v>107</v>
      </c>
      <c r="C154" s="272" t="str">
        <f t="shared" si="11"/>
        <v>Erin Johnson</v>
      </c>
      <c r="D154" s="271" t="str">
        <f t="shared" si="12"/>
        <v>Fife</v>
      </c>
      <c r="E154" s="255" t="str">
        <f t="shared" si="13"/>
        <v>LD</v>
      </c>
      <c r="F154" s="278" t="e">
        <f t="shared" si="14"/>
        <v>#REF!</v>
      </c>
      <c r="I154" s="245"/>
    </row>
    <row r="155" spans="1:15" ht="20.25" x14ac:dyDescent="0.2">
      <c r="A155" s="247">
        <v>8</v>
      </c>
      <c r="B155" s="254">
        <f>[8]T03!C12</f>
        <v>0</v>
      </c>
      <c r="C155" s="272" t="e">
        <f t="shared" si="11"/>
        <v>#N/A</v>
      </c>
      <c r="D155" s="271" t="e">
        <f t="shared" si="12"/>
        <v>#N/A</v>
      </c>
      <c r="E155" s="255" t="e">
        <f t="shared" si="13"/>
        <v>#N/A</v>
      </c>
      <c r="F155" s="278" t="e">
        <f t="shared" si="14"/>
        <v>#REF!</v>
      </c>
      <c r="I155" s="245"/>
    </row>
    <row r="156" spans="1:15" ht="20.25" x14ac:dyDescent="0.2">
      <c r="A156" s="279"/>
      <c r="B156" s="254"/>
      <c r="C156" s="272"/>
      <c r="D156" s="271"/>
      <c r="E156" s="255"/>
      <c r="F156" s="274"/>
      <c r="I156" s="245"/>
    </row>
    <row r="157" spans="1:15" ht="20.25" x14ac:dyDescent="0.2">
      <c r="A157" s="247" t="s">
        <v>0</v>
      </c>
      <c r="B157" s="250" t="s">
        <v>35</v>
      </c>
      <c r="C157" s="287" t="str">
        <f>VLOOKUP(B157,timetabletrack,2)</f>
        <v xml:space="preserve">100m+ 21 Secs </v>
      </c>
      <c r="D157" s="280" t="str">
        <f>VLOOKUP(B157,timetabletrack,3)</f>
        <v>Female</v>
      </c>
      <c r="E157" s="285" t="str">
        <f>VLOOKUP(B157,timetabletrack,4)</f>
        <v>LD E1</v>
      </c>
      <c r="F157" s="233"/>
      <c r="I157" s="245"/>
    </row>
    <row r="158" spans="1:15" ht="20.25" x14ac:dyDescent="0.2">
      <c r="A158" s="247" t="s">
        <v>24</v>
      </c>
      <c r="B158" s="254"/>
      <c r="C158" s="272"/>
      <c r="D158" s="271"/>
      <c r="E158" s="255"/>
      <c r="F158" s="274"/>
      <c r="I158" s="245"/>
    </row>
    <row r="159" spans="1:15" ht="20.25" x14ac:dyDescent="0.2">
      <c r="A159" s="247">
        <v>1</v>
      </c>
      <c r="B159" s="254">
        <f>[8]T04!C5</f>
        <v>84</v>
      </c>
      <c r="C159" s="272" t="str">
        <f t="shared" ref="C159:C166" si="15">VLOOKUP($B159,athletes,2)</f>
        <v>Vicky Walker</v>
      </c>
      <c r="D159" s="271" t="str">
        <f t="shared" ref="D159:D166" si="16">VLOOKUP($B159,athletes,3)</f>
        <v>Fife</v>
      </c>
      <c r="E159" s="255" t="str">
        <f t="shared" ref="E159:E166" si="17">VLOOKUP($B159,athletes,4)</f>
        <v>LD</v>
      </c>
      <c r="F159" s="278"/>
      <c r="I159" s="245"/>
    </row>
    <row r="160" spans="1:15" ht="20.25" x14ac:dyDescent="0.2">
      <c r="A160" s="247">
        <v>2</v>
      </c>
      <c r="B160" s="254">
        <f>[8]T04!C6</f>
        <v>108</v>
      </c>
      <c r="C160" s="272" t="str">
        <f t="shared" si="15"/>
        <v>Hannah Moffat</v>
      </c>
      <c r="D160" s="271" t="str">
        <f t="shared" si="16"/>
        <v>Fife</v>
      </c>
      <c r="E160" s="255" t="str">
        <f t="shared" si="17"/>
        <v>LD</v>
      </c>
      <c r="F160" s="278"/>
      <c r="H160" s="262"/>
      <c r="I160" s="262"/>
      <c r="J160" s="262"/>
      <c r="K160" s="262"/>
      <c r="L160" s="262"/>
      <c r="M160" s="262"/>
    </row>
    <row r="161" spans="1:13" ht="20.25" x14ac:dyDescent="0.2">
      <c r="A161" s="247">
        <v>3</v>
      </c>
      <c r="B161" s="254">
        <f>[8]T04!C7</f>
        <v>83</v>
      </c>
      <c r="C161" s="272" t="str">
        <f t="shared" si="15"/>
        <v>Susan Barrett</v>
      </c>
      <c r="D161" s="271" t="str">
        <f t="shared" si="16"/>
        <v>Fife</v>
      </c>
      <c r="E161" s="255" t="str">
        <f t="shared" si="17"/>
        <v>LD</v>
      </c>
      <c r="F161" s="278"/>
      <c r="J161" s="246"/>
      <c r="K161" s="246"/>
      <c r="L161" s="246"/>
      <c r="M161" s="246"/>
    </row>
    <row r="162" spans="1:13" ht="20.25" x14ac:dyDescent="0.2">
      <c r="A162" s="247">
        <v>4</v>
      </c>
      <c r="B162" s="254">
        <f>[8]T04!C8</f>
        <v>81</v>
      </c>
      <c r="C162" s="272" t="str">
        <f t="shared" si="15"/>
        <v>Michelle Wallace</v>
      </c>
      <c r="D162" s="271" t="str">
        <f t="shared" si="16"/>
        <v>Fife</v>
      </c>
      <c r="E162" s="255" t="str">
        <f t="shared" si="17"/>
        <v>LD</v>
      </c>
      <c r="F162" s="278"/>
      <c r="J162" s="246"/>
      <c r="K162" s="246"/>
      <c r="L162" s="246"/>
      <c r="M162" s="246"/>
    </row>
    <row r="163" spans="1:13" ht="20.25" x14ac:dyDescent="0.2">
      <c r="A163" s="247">
        <v>5</v>
      </c>
      <c r="B163" s="254">
        <f>[8]T04!C9</f>
        <v>97</v>
      </c>
      <c r="C163" s="272" t="str">
        <f t="shared" si="15"/>
        <v>Shona Murrie</v>
      </c>
      <c r="D163" s="271" t="str">
        <f t="shared" si="16"/>
        <v>Fife</v>
      </c>
      <c r="E163" s="255" t="str">
        <f t="shared" si="17"/>
        <v>LD</v>
      </c>
      <c r="F163" s="278"/>
      <c r="G163" s="246"/>
      <c r="I163" s="245"/>
    </row>
    <row r="164" spans="1:13" ht="20.25" x14ac:dyDescent="0.2">
      <c r="A164" s="247">
        <v>6</v>
      </c>
      <c r="B164" s="254">
        <f>[8]T04!C10</f>
        <v>89</v>
      </c>
      <c r="C164" s="272" t="str">
        <f t="shared" si="15"/>
        <v>Pauline Bryson</v>
      </c>
      <c r="D164" s="271" t="str">
        <f t="shared" si="16"/>
        <v>Fife</v>
      </c>
      <c r="E164" s="255" t="str">
        <f t="shared" si="17"/>
        <v>LD</v>
      </c>
      <c r="F164" s="278"/>
      <c r="G164" s="246"/>
      <c r="I164" s="245"/>
    </row>
    <row r="165" spans="1:13" ht="20.25" x14ac:dyDescent="0.2">
      <c r="A165" s="247">
        <v>7</v>
      </c>
      <c r="B165" s="254">
        <f>[8]T04!C11</f>
        <v>78</v>
      </c>
      <c r="C165" s="272" t="str">
        <f t="shared" si="15"/>
        <v>Kirsty Fraser</v>
      </c>
      <c r="D165" s="271" t="str">
        <f t="shared" si="16"/>
        <v>Fife</v>
      </c>
      <c r="E165" s="255" t="str">
        <f t="shared" si="17"/>
        <v>LD</v>
      </c>
      <c r="F165" s="278"/>
      <c r="I165" s="245"/>
    </row>
    <row r="166" spans="1:13" ht="20.25" x14ac:dyDescent="0.2">
      <c r="A166" s="247">
        <v>8</v>
      </c>
      <c r="B166" s="254">
        <f>[8]T04!C12</f>
        <v>0</v>
      </c>
      <c r="C166" s="272" t="e">
        <f t="shared" si="15"/>
        <v>#N/A</v>
      </c>
      <c r="D166" s="271" t="e">
        <f t="shared" si="16"/>
        <v>#N/A</v>
      </c>
      <c r="E166" s="255" t="e">
        <f t="shared" si="17"/>
        <v>#N/A</v>
      </c>
      <c r="F166" s="278"/>
      <c r="I166" s="245"/>
    </row>
    <row r="167" spans="1:13" ht="20.25" x14ac:dyDescent="0.2">
      <c r="A167" s="279"/>
      <c r="B167" s="254"/>
      <c r="C167" s="272"/>
      <c r="D167" s="271"/>
      <c r="E167" s="255"/>
      <c r="F167" s="274"/>
      <c r="I167" s="245"/>
    </row>
    <row r="168" spans="1:13" ht="20.25" x14ac:dyDescent="0.2">
      <c r="A168" s="247" t="s">
        <v>0</v>
      </c>
      <c r="B168" s="250" t="s">
        <v>36</v>
      </c>
      <c r="C168" s="287" t="str">
        <f>VLOOKUP(B168,timetabletrack,2)</f>
        <v>100m 19-21 Secs</v>
      </c>
      <c r="D168" s="280" t="str">
        <f>VLOOKUP(B168,timetabletrack,3)</f>
        <v xml:space="preserve">Female </v>
      </c>
      <c r="E168" s="285" t="str">
        <f>VLOOKUP(B168,timetabletrack,4)</f>
        <v>LD D</v>
      </c>
      <c r="F168" s="233"/>
      <c r="I168" s="245"/>
    </row>
    <row r="169" spans="1:13" ht="20.25" x14ac:dyDescent="0.2">
      <c r="A169" s="247" t="s">
        <v>24</v>
      </c>
      <c r="B169" s="254"/>
      <c r="C169" s="272"/>
      <c r="D169" s="271"/>
      <c r="E169" s="255"/>
      <c r="F169" s="274"/>
      <c r="I169" s="245"/>
    </row>
    <row r="170" spans="1:13" ht="20.25" x14ac:dyDescent="0.2">
      <c r="A170" s="247">
        <v>1</v>
      </c>
      <c r="B170" s="254">
        <f>[8]T05!C5</f>
        <v>244</v>
      </c>
      <c r="C170" s="272" t="str">
        <f t="shared" ref="C170:C177" si="18">VLOOKUP($B170,athletes,2)</f>
        <v>Stephanie Strachan</v>
      </c>
      <c r="D170" s="271" t="str">
        <f t="shared" ref="D170:D177" si="19">VLOOKUP($B170,athletes,3)</f>
        <v>Tayside</v>
      </c>
      <c r="E170" s="255" t="str">
        <f t="shared" ref="E170:E177" si="20">VLOOKUP($B170,athletes,4)</f>
        <v>LD</v>
      </c>
      <c r="F170" s="278"/>
      <c r="I170" s="245"/>
    </row>
    <row r="171" spans="1:13" ht="20.25" x14ac:dyDescent="0.2">
      <c r="A171" s="247">
        <v>2</v>
      </c>
      <c r="B171" s="254">
        <f>[8]T05!C6</f>
        <v>101</v>
      </c>
      <c r="C171" s="272" t="str">
        <f t="shared" si="18"/>
        <v>Stacey Hynd</v>
      </c>
      <c r="D171" s="271" t="str">
        <f t="shared" si="19"/>
        <v>Fife</v>
      </c>
      <c r="E171" s="255" t="str">
        <f t="shared" si="20"/>
        <v>LD</v>
      </c>
      <c r="F171" s="278"/>
      <c r="G171" s="288"/>
      <c r="I171" s="245"/>
    </row>
    <row r="172" spans="1:13" ht="20.25" x14ac:dyDescent="0.2">
      <c r="A172" s="247">
        <v>3</v>
      </c>
      <c r="B172" s="254">
        <f>[8]T05!C7</f>
        <v>179</v>
      </c>
      <c r="C172" s="272" t="str">
        <f t="shared" si="18"/>
        <v>Aimee-Leigh Hardy</v>
      </c>
      <c r="D172" s="271" t="str">
        <f t="shared" si="19"/>
        <v>Perth/Tayside</v>
      </c>
      <c r="E172" s="255" t="str">
        <f t="shared" si="20"/>
        <v>LD</v>
      </c>
      <c r="F172" s="278"/>
      <c r="H172" s="262"/>
      <c r="I172" s="262"/>
      <c r="J172" s="262"/>
      <c r="K172" s="262"/>
      <c r="L172" s="262"/>
      <c r="M172" s="262"/>
    </row>
    <row r="173" spans="1:13" ht="20.25" x14ac:dyDescent="0.2">
      <c r="A173" s="247">
        <v>4</v>
      </c>
      <c r="B173" s="254">
        <f>[8]T05!C8</f>
        <v>168</v>
      </c>
      <c r="C173" s="272" t="str">
        <f t="shared" si="18"/>
        <v>Laura Erskine</v>
      </c>
      <c r="D173" s="271" t="str">
        <f t="shared" si="19"/>
        <v>Highland</v>
      </c>
      <c r="E173" s="255" t="str">
        <f t="shared" si="20"/>
        <v>LD</v>
      </c>
      <c r="F173" s="278"/>
      <c r="J173" s="246"/>
      <c r="K173" s="246"/>
      <c r="L173" s="246"/>
      <c r="M173" s="246"/>
    </row>
    <row r="174" spans="1:13" ht="20.25" x14ac:dyDescent="0.2">
      <c r="A174" s="247">
        <v>5</v>
      </c>
      <c r="B174" s="254">
        <f>[8]T05!C9</f>
        <v>167</v>
      </c>
      <c r="C174" s="272" t="str">
        <f t="shared" si="18"/>
        <v>Carol Ann MacDonald</v>
      </c>
      <c r="D174" s="271" t="str">
        <f t="shared" si="19"/>
        <v>Highland</v>
      </c>
      <c r="E174" s="255" t="str">
        <f t="shared" si="20"/>
        <v>LD</v>
      </c>
      <c r="F174" s="278"/>
      <c r="G174" s="246"/>
      <c r="J174" s="246"/>
      <c r="K174" s="246"/>
      <c r="L174" s="246"/>
      <c r="M174" s="246"/>
    </row>
    <row r="175" spans="1:13" ht="20.25" x14ac:dyDescent="0.2">
      <c r="A175" s="247">
        <v>6</v>
      </c>
      <c r="B175" s="254">
        <f>[8]T05!C10</f>
        <v>80</v>
      </c>
      <c r="C175" s="272" t="str">
        <f t="shared" si="18"/>
        <v>Christine Burns</v>
      </c>
      <c r="D175" s="271" t="str">
        <f t="shared" si="19"/>
        <v>Fife</v>
      </c>
      <c r="E175" s="255" t="str">
        <f t="shared" si="20"/>
        <v>LD</v>
      </c>
      <c r="F175" s="278"/>
      <c r="G175" s="246"/>
      <c r="I175" s="245"/>
    </row>
    <row r="176" spans="1:13" ht="20.25" x14ac:dyDescent="0.2">
      <c r="A176" s="247">
        <v>7</v>
      </c>
      <c r="B176" s="254">
        <f>[8]T05!C11</f>
        <v>116</v>
      </c>
      <c r="C176" s="272" t="str">
        <f t="shared" si="18"/>
        <v>Aimee Gibson</v>
      </c>
      <c r="D176" s="271" t="str">
        <f t="shared" si="19"/>
        <v>Fife</v>
      </c>
      <c r="E176" s="255" t="str">
        <f t="shared" si="20"/>
        <v>LD</v>
      </c>
      <c r="F176" s="278" t="e">
        <f>VLOOKUP(B176,classT05,5)</f>
        <v>#REF!</v>
      </c>
      <c r="I176" s="245"/>
    </row>
    <row r="177" spans="1:13" ht="20.25" x14ac:dyDescent="0.2">
      <c r="A177" s="247">
        <v>8</v>
      </c>
      <c r="B177" s="254">
        <f>[8]T05!C12</f>
        <v>79</v>
      </c>
      <c r="C177" s="272" t="str">
        <f t="shared" si="18"/>
        <v>Taylor McDowall</v>
      </c>
      <c r="D177" s="271" t="str">
        <f t="shared" si="19"/>
        <v>Fife</v>
      </c>
      <c r="E177" s="255" t="str">
        <f t="shared" si="20"/>
        <v>LD</v>
      </c>
      <c r="F177" s="278" t="e">
        <f>VLOOKUP(B177,classT05,5)</f>
        <v>#REF!</v>
      </c>
      <c r="I177" s="245"/>
    </row>
    <row r="178" spans="1:13" ht="20.25" x14ac:dyDescent="0.2">
      <c r="A178" s="279"/>
      <c r="B178" s="254"/>
      <c r="C178" s="272"/>
      <c r="D178" s="271"/>
      <c r="E178" s="255"/>
      <c r="F178" s="274"/>
      <c r="I178" s="245"/>
    </row>
    <row r="179" spans="1:13" ht="20.25" x14ac:dyDescent="0.2">
      <c r="A179" s="247" t="s">
        <v>0</v>
      </c>
      <c r="B179" s="250" t="s">
        <v>37</v>
      </c>
      <c r="C179" s="287" t="str">
        <f>VLOOKUP(B179,timetabletrack,2)</f>
        <v>100m 17-19 Secs</v>
      </c>
      <c r="D179" s="280" t="str">
        <f>VLOOKUP(B179,timetabletrack,3)</f>
        <v>Female</v>
      </c>
      <c r="E179" s="285" t="str">
        <f>VLOOKUP(B179,timetabletrack,4)</f>
        <v xml:space="preserve">LD C/PD  </v>
      </c>
      <c r="F179" s="233"/>
      <c r="I179" s="245"/>
    </row>
    <row r="180" spans="1:13" ht="20.25" x14ac:dyDescent="0.2">
      <c r="A180" s="247" t="s">
        <v>24</v>
      </c>
      <c r="B180" s="254"/>
      <c r="C180" s="272"/>
      <c r="D180" s="271"/>
      <c r="E180" s="255"/>
      <c r="F180" s="274"/>
      <c r="I180" s="245"/>
    </row>
    <row r="181" spans="1:13" ht="20.25" x14ac:dyDescent="0.2">
      <c r="A181" s="247">
        <v>1</v>
      </c>
      <c r="B181" s="254">
        <f>[8]T06!C5</f>
        <v>149</v>
      </c>
      <c r="C181" s="272" t="str">
        <f t="shared" ref="C181:C188" si="21">VLOOKUP($B181,athletes,2)</f>
        <v>Amy Currie</v>
      </c>
      <c r="D181" s="271" t="str">
        <f t="shared" ref="D181:D188" si="22">VLOOKUP($B181,athletes,3)</f>
        <v>Forth Valley</v>
      </c>
      <c r="E181" s="255" t="str">
        <f t="shared" ref="E181:E188" si="23">VLOOKUP($B181,athletes,4)</f>
        <v>PD</v>
      </c>
      <c r="F181" s="278" t="e">
        <f>VLOOKUP(B181,classT06,5)</f>
        <v>#NAME?</v>
      </c>
      <c r="H181" s="288"/>
      <c r="I181" s="245"/>
    </row>
    <row r="182" spans="1:13" ht="20.25" x14ac:dyDescent="0.2">
      <c r="A182" s="247">
        <v>2</v>
      </c>
      <c r="B182" s="254">
        <f>[8]T06!C6</f>
        <v>86</v>
      </c>
      <c r="C182" s="272" t="str">
        <f t="shared" si="21"/>
        <v>Dionne Mackie</v>
      </c>
      <c r="D182" s="271" t="str">
        <f t="shared" si="22"/>
        <v>Fife</v>
      </c>
      <c r="E182" s="255" t="str">
        <f t="shared" si="23"/>
        <v>LD</v>
      </c>
      <c r="F182" s="278" t="e">
        <f>VLOOKUP(B182,classT06,5)</f>
        <v>#NAME?</v>
      </c>
      <c r="I182" s="245"/>
    </row>
    <row r="183" spans="1:13" ht="20.25" x14ac:dyDescent="0.2">
      <c r="A183" s="247">
        <v>3</v>
      </c>
      <c r="B183" s="254">
        <f>[8]T06!C7</f>
        <v>117</v>
      </c>
      <c r="C183" s="272" t="str">
        <f t="shared" si="21"/>
        <v>Kirsteen Mai Holgate</v>
      </c>
      <c r="D183" s="271" t="str">
        <f t="shared" si="22"/>
        <v>Fife</v>
      </c>
      <c r="E183" s="255" t="str">
        <f t="shared" si="23"/>
        <v>LD</v>
      </c>
      <c r="F183" s="278" t="e">
        <f>VLOOKUP(B183,classT06,5)</f>
        <v>#NAME?</v>
      </c>
      <c r="H183" s="262"/>
      <c r="I183" s="262"/>
      <c r="J183" s="262"/>
      <c r="K183" s="262"/>
      <c r="L183" s="262"/>
      <c r="M183" s="262"/>
    </row>
    <row r="184" spans="1:13" ht="20.25" x14ac:dyDescent="0.2">
      <c r="A184" s="247">
        <v>4</v>
      </c>
      <c r="B184" s="254">
        <f>[8]T06!C8</f>
        <v>134</v>
      </c>
      <c r="C184" s="272" t="str">
        <f t="shared" si="21"/>
        <v>Caitlyn Ross</v>
      </c>
      <c r="D184" s="271" t="str">
        <f t="shared" si="22"/>
        <v>Forth Valley</v>
      </c>
      <c r="E184" s="255" t="str">
        <f t="shared" si="23"/>
        <v>LD</v>
      </c>
      <c r="F184" s="278" t="e">
        <f>VLOOKUP(B184,classT06,5)</f>
        <v>#NAME?</v>
      </c>
      <c r="J184" s="246"/>
      <c r="K184" s="246"/>
      <c r="L184" s="246"/>
      <c r="M184" s="246"/>
    </row>
    <row r="185" spans="1:13" ht="20.25" x14ac:dyDescent="0.2">
      <c r="A185" s="247">
        <v>5</v>
      </c>
      <c r="B185" s="254">
        <f>[8]T06!C9</f>
        <v>219</v>
      </c>
      <c r="C185" s="272" t="str">
        <f t="shared" si="21"/>
        <v>Jennifer Kitchener</v>
      </c>
      <c r="D185" s="271" t="str">
        <f t="shared" si="22"/>
        <v>West of Scotland</v>
      </c>
      <c r="E185" s="255" t="str">
        <f t="shared" si="23"/>
        <v>LD</v>
      </c>
      <c r="F185" s="278" t="e">
        <f>VLOOKUP(B185,classT06,5)</f>
        <v>#NAME?</v>
      </c>
      <c r="G185" s="246"/>
      <c r="J185" s="246"/>
      <c r="K185" s="246"/>
      <c r="L185" s="246"/>
      <c r="M185" s="246"/>
    </row>
    <row r="186" spans="1:13" ht="20.25" x14ac:dyDescent="0.2">
      <c r="A186" s="247">
        <v>6</v>
      </c>
      <c r="B186" s="254">
        <f>[8]T06!C10</f>
        <v>141</v>
      </c>
      <c r="C186" s="272" t="str">
        <f t="shared" si="21"/>
        <v>Toni Bell</v>
      </c>
      <c r="D186" s="271" t="str">
        <f t="shared" si="22"/>
        <v>Forth Valley</v>
      </c>
      <c r="E186" s="255" t="str">
        <f t="shared" si="23"/>
        <v>LD</v>
      </c>
      <c r="F186" s="278" t="e">
        <f>VLOOKUP(B186,classT06,5)</f>
        <v>#NAME?</v>
      </c>
      <c r="G186" s="246"/>
      <c r="I186" s="245"/>
    </row>
    <row r="187" spans="1:13" ht="20.25" x14ac:dyDescent="0.2">
      <c r="A187" s="247">
        <v>7</v>
      </c>
      <c r="B187" s="254">
        <f>[8]T06!C11</f>
        <v>77</v>
      </c>
      <c r="C187" s="272" t="str">
        <f t="shared" si="21"/>
        <v>Jennifer Paton</v>
      </c>
      <c r="D187" s="271" t="str">
        <f t="shared" si="22"/>
        <v>Fife</v>
      </c>
      <c r="E187" s="255" t="str">
        <f t="shared" si="23"/>
        <v>LD</v>
      </c>
      <c r="F187" s="278" t="e">
        <f>VLOOKUP(B187,classT06,5)</f>
        <v>#NAME?</v>
      </c>
      <c r="I187" s="245"/>
    </row>
    <row r="188" spans="1:13" ht="20.25" x14ac:dyDescent="0.2">
      <c r="A188" s="247">
        <v>8</v>
      </c>
      <c r="B188" s="254">
        <f>[8]T06!C12</f>
        <v>0</v>
      </c>
      <c r="C188" s="272" t="e">
        <f t="shared" si="21"/>
        <v>#N/A</v>
      </c>
      <c r="D188" s="271" t="e">
        <f t="shared" si="22"/>
        <v>#N/A</v>
      </c>
      <c r="E188" s="255" t="e">
        <f t="shared" si="23"/>
        <v>#N/A</v>
      </c>
      <c r="F188" s="278" t="e">
        <f>VLOOKUP(B188,classT06,5)</f>
        <v>#NAME?</v>
      </c>
      <c r="I188" s="245"/>
    </row>
    <row r="189" spans="1:13" ht="20.25" x14ac:dyDescent="0.2">
      <c r="A189" s="279"/>
      <c r="B189" s="254"/>
      <c r="C189" s="272"/>
      <c r="D189" s="271"/>
      <c r="E189" s="255"/>
      <c r="F189" s="274"/>
      <c r="I189" s="245"/>
    </row>
    <row r="190" spans="1:13" ht="20.25" x14ac:dyDescent="0.2">
      <c r="A190" s="247" t="s">
        <v>0</v>
      </c>
      <c r="B190" s="250" t="s">
        <v>38</v>
      </c>
      <c r="C190" s="287" t="str">
        <f>VLOOKUP(B190,timetabletrack,2)</f>
        <v>100m 15-17 Secs</v>
      </c>
      <c r="D190" s="280" t="str">
        <f>VLOOKUP(B190,timetabletrack,3)</f>
        <v xml:space="preserve">Female </v>
      </c>
      <c r="E190" s="285" t="str">
        <f>VLOOKUP(B190,timetabletrack,4)</f>
        <v>LD -  B</v>
      </c>
      <c r="F190" s="233"/>
      <c r="I190" s="245"/>
    </row>
    <row r="191" spans="1:13" ht="20.25" x14ac:dyDescent="0.2">
      <c r="A191" s="247" t="s">
        <v>24</v>
      </c>
      <c r="B191" s="254"/>
      <c r="C191" s="272"/>
      <c r="D191" s="271"/>
      <c r="E191" s="255"/>
      <c r="F191" s="274"/>
      <c r="I191" s="245"/>
    </row>
    <row r="192" spans="1:13" ht="20.25" x14ac:dyDescent="0.2">
      <c r="A192" s="247">
        <v>1</v>
      </c>
      <c r="B192" s="254">
        <f>[8]T07!C5</f>
        <v>135</v>
      </c>
      <c r="C192" s="272" t="str">
        <f t="shared" ref="C192:C199" si="24">VLOOKUP($B192,athletes,2)</f>
        <v>Chloe McLean</v>
      </c>
      <c r="D192" s="271" t="str">
        <f t="shared" ref="D192:D199" si="25">VLOOKUP($B192,athletes,3)</f>
        <v>Forth Valley</v>
      </c>
      <c r="E192" s="255" t="str">
        <f t="shared" ref="E192:E199" si="26">VLOOKUP($B192,athletes,4)</f>
        <v>LD</v>
      </c>
      <c r="F192" s="278" t="e">
        <f t="shared" ref="F192:F199" si="27">VLOOKUP(B192,classT07,5)</f>
        <v>#REF!</v>
      </c>
      <c r="I192" s="245"/>
    </row>
    <row r="193" spans="1:20" ht="20.25" x14ac:dyDescent="0.2">
      <c r="A193" s="247">
        <v>2</v>
      </c>
      <c r="B193" s="254">
        <f>[8]T07!C6</f>
        <v>100</v>
      </c>
      <c r="C193" s="272" t="str">
        <f t="shared" si="24"/>
        <v>Colleen Turner</v>
      </c>
      <c r="D193" s="271" t="str">
        <f t="shared" si="25"/>
        <v>Fife</v>
      </c>
      <c r="E193" s="255" t="str">
        <f t="shared" si="26"/>
        <v>LD</v>
      </c>
      <c r="F193" s="278" t="e">
        <f t="shared" si="27"/>
        <v>#REF!</v>
      </c>
      <c r="I193" s="245"/>
    </row>
    <row r="194" spans="1:20" ht="20.25" x14ac:dyDescent="0.2">
      <c r="A194" s="247">
        <v>3</v>
      </c>
      <c r="B194" s="254">
        <f>[8]T07!C7</f>
        <v>113</v>
      </c>
      <c r="C194" s="272" t="str">
        <f t="shared" si="24"/>
        <v>Nikki Baxter</v>
      </c>
      <c r="D194" s="271" t="str">
        <f t="shared" si="25"/>
        <v>Fife</v>
      </c>
      <c r="E194" s="255" t="str">
        <f t="shared" si="26"/>
        <v>LD</v>
      </c>
      <c r="F194" s="278" t="e">
        <f t="shared" si="27"/>
        <v>#REF!</v>
      </c>
      <c r="H194" s="262"/>
      <c r="I194" s="262"/>
      <c r="J194" s="262"/>
      <c r="K194" s="262"/>
      <c r="L194" s="262"/>
      <c r="M194" s="262"/>
    </row>
    <row r="195" spans="1:20" ht="20.25" x14ac:dyDescent="0.2">
      <c r="A195" s="247">
        <v>4</v>
      </c>
      <c r="B195" s="254">
        <f>[8]T07!C8</f>
        <v>127</v>
      </c>
      <c r="C195" s="272" t="str">
        <f t="shared" si="24"/>
        <v>Lorraine Keigan</v>
      </c>
      <c r="D195" s="271" t="str">
        <f t="shared" si="25"/>
        <v>Forth Valley</v>
      </c>
      <c r="E195" s="255" t="str">
        <f t="shared" si="26"/>
        <v>LD</v>
      </c>
      <c r="F195" s="278" t="e">
        <f t="shared" si="27"/>
        <v>#REF!</v>
      </c>
      <c r="H195" s="262"/>
      <c r="I195" s="262"/>
      <c r="J195" s="262"/>
      <c r="K195" s="262"/>
      <c r="L195" s="262"/>
      <c r="M195" s="262"/>
    </row>
    <row r="196" spans="1:20" ht="20.25" x14ac:dyDescent="0.2">
      <c r="A196" s="247">
        <v>5</v>
      </c>
      <c r="B196" s="254">
        <f>[8]T07!C9</f>
        <v>218</v>
      </c>
      <c r="C196" s="272" t="str">
        <f t="shared" si="24"/>
        <v>Gemma Costello</v>
      </c>
      <c r="D196" s="271" t="str">
        <f t="shared" si="25"/>
        <v>West of Scotland</v>
      </c>
      <c r="E196" s="255" t="str">
        <f t="shared" si="26"/>
        <v>LD</v>
      </c>
      <c r="F196" s="278" t="e">
        <f t="shared" si="27"/>
        <v>#REF!</v>
      </c>
      <c r="G196" s="246"/>
      <c r="H196" s="262"/>
      <c r="I196" s="262"/>
      <c r="J196" s="262"/>
      <c r="K196" s="262"/>
      <c r="L196" s="262"/>
      <c r="M196" s="262"/>
    </row>
    <row r="197" spans="1:20" ht="20.25" x14ac:dyDescent="0.2">
      <c r="A197" s="247">
        <v>6</v>
      </c>
      <c r="B197" s="254">
        <f>[8]T07!C10</f>
        <v>88</v>
      </c>
      <c r="C197" s="272" t="str">
        <f t="shared" si="24"/>
        <v>Marie Wilson</v>
      </c>
      <c r="D197" s="271" t="str">
        <f t="shared" si="25"/>
        <v>Fife</v>
      </c>
      <c r="E197" s="255" t="str">
        <f t="shared" si="26"/>
        <v>LD</v>
      </c>
      <c r="F197" s="278" t="e">
        <f t="shared" si="27"/>
        <v>#REF!</v>
      </c>
      <c r="G197" s="246"/>
      <c r="H197" s="262"/>
      <c r="I197" s="262"/>
      <c r="J197" s="262"/>
      <c r="K197" s="262"/>
      <c r="L197" s="262"/>
      <c r="M197" s="262"/>
    </row>
    <row r="198" spans="1:20" ht="20.25" x14ac:dyDescent="0.2">
      <c r="A198" s="247">
        <v>7</v>
      </c>
      <c r="B198" s="254">
        <f>[8]T07!C11</f>
        <v>0</v>
      </c>
      <c r="C198" s="272" t="e">
        <f t="shared" si="24"/>
        <v>#N/A</v>
      </c>
      <c r="D198" s="271" t="e">
        <f t="shared" si="25"/>
        <v>#N/A</v>
      </c>
      <c r="E198" s="255" t="e">
        <f t="shared" si="26"/>
        <v>#N/A</v>
      </c>
      <c r="F198" s="278" t="e">
        <f t="shared" si="27"/>
        <v>#REF!</v>
      </c>
      <c r="H198" s="262"/>
      <c r="I198" s="262"/>
      <c r="J198" s="262"/>
      <c r="K198" s="262"/>
      <c r="L198" s="262"/>
      <c r="M198" s="262"/>
    </row>
    <row r="199" spans="1:20" ht="20.25" x14ac:dyDescent="0.2">
      <c r="A199" s="247">
        <v>8</v>
      </c>
      <c r="B199" s="254">
        <f>[8]T07!C12</f>
        <v>0</v>
      </c>
      <c r="C199" s="272" t="e">
        <f t="shared" si="24"/>
        <v>#N/A</v>
      </c>
      <c r="D199" s="271" t="e">
        <f t="shared" si="25"/>
        <v>#N/A</v>
      </c>
      <c r="E199" s="255" t="e">
        <f t="shared" si="26"/>
        <v>#N/A</v>
      </c>
      <c r="F199" s="278" t="e">
        <f t="shared" si="27"/>
        <v>#REF!</v>
      </c>
      <c r="H199" s="262"/>
      <c r="I199" s="262"/>
      <c r="J199" s="262"/>
      <c r="K199" s="262"/>
      <c r="L199" s="262"/>
      <c r="M199" s="262"/>
    </row>
    <row r="200" spans="1:20" ht="20.25" x14ac:dyDescent="0.2">
      <c r="A200" s="279"/>
      <c r="B200" s="254"/>
      <c r="C200" s="272"/>
      <c r="D200" s="271"/>
      <c r="E200" s="255"/>
      <c r="F200" s="274"/>
      <c r="H200" s="262"/>
      <c r="I200" s="262"/>
      <c r="J200" s="262"/>
      <c r="K200" s="262"/>
      <c r="L200" s="262"/>
      <c r="M200" s="262"/>
    </row>
    <row r="201" spans="1:20" ht="20.25" x14ac:dyDescent="0.2">
      <c r="A201" s="247" t="s">
        <v>0</v>
      </c>
      <c r="B201" s="250" t="s">
        <v>39</v>
      </c>
      <c r="C201" s="287" t="str">
        <f>VLOOKUP(B201,timetabletrack,2)</f>
        <v>100m +17.5 Secs</v>
      </c>
      <c r="D201" s="280" t="str">
        <f>VLOOKUP(B201,timetabletrack,3)</f>
        <v>Male</v>
      </c>
      <c r="E201" s="285" t="str">
        <f>VLOOKUP(B201,timetabletrack,4)</f>
        <v>LD  E5</v>
      </c>
      <c r="F201" s="233"/>
      <c r="H201" s="262"/>
      <c r="I201" s="262"/>
      <c r="J201" s="262"/>
      <c r="K201" s="262"/>
      <c r="L201" s="262"/>
      <c r="M201" s="262"/>
    </row>
    <row r="202" spans="1:20" ht="20.25" x14ac:dyDescent="0.2">
      <c r="A202" s="247" t="s">
        <v>24</v>
      </c>
      <c r="B202" s="254"/>
      <c r="C202" s="272"/>
      <c r="D202" s="271"/>
      <c r="E202" s="255"/>
      <c r="F202" s="274"/>
      <c r="H202" s="262"/>
      <c r="I202" s="262"/>
      <c r="J202" s="262"/>
      <c r="K202" s="262"/>
      <c r="L202" s="262"/>
      <c r="M202" s="262"/>
    </row>
    <row r="203" spans="1:20" ht="20.25" x14ac:dyDescent="0.2">
      <c r="A203" s="247">
        <v>1</v>
      </c>
      <c r="B203" s="254">
        <f>[8]T08!C5</f>
        <v>54</v>
      </c>
      <c r="C203" s="272" t="str">
        <f t="shared" ref="C203:C210" si="28">VLOOKUP($B203,athletes,2)</f>
        <v>Billy Masterton</v>
      </c>
      <c r="D203" s="271" t="str">
        <f t="shared" ref="D203:D210" si="29">VLOOKUP($B203,athletes,3)</f>
        <v>Fife</v>
      </c>
      <c r="E203" s="255" t="str">
        <f t="shared" ref="E203:E210" si="30">VLOOKUP($B203,athletes,4)</f>
        <v>LD</v>
      </c>
      <c r="F203" s="278" t="e">
        <f t="shared" ref="F203:F210" si="31">VLOOKUP(B203,classT08,5)</f>
        <v>#REF!</v>
      </c>
      <c r="H203" s="262"/>
      <c r="I203" s="262"/>
      <c r="J203" s="262"/>
      <c r="K203" s="262"/>
      <c r="L203" s="262"/>
      <c r="M203" s="262"/>
    </row>
    <row r="204" spans="1:20" ht="20.25" x14ac:dyDescent="0.2">
      <c r="A204" s="247">
        <v>2</v>
      </c>
      <c r="B204" s="254">
        <f>[8]T08!C6</f>
        <v>182</v>
      </c>
      <c r="C204" s="272" t="str">
        <f t="shared" si="28"/>
        <v>Ross Doig</v>
      </c>
      <c r="D204" s="271" t="str">
        <f t="shared" si="29"/>
        <v>Perth/Tayside</v>
      </c>
      <c r="E204" s="255" t="str">
        <f t="shared" si="30"/>
        <v>LD</v>
      </c>
      <c r="F204" s="278" t="e">
        <f t="shared" si="31"/>
        <v>#REF!</v>
      </c>
      <c r="H204" s="262"/>
      <c r="I204" s="262"/>
      <c r="J204" s="262"/>
      <c r="K204" s="262"/>
      <c r="L204" s="262"/>
      <c r="M204" s="262"/>
    </row>
    <row r="205" spans="1:20" ht="20.25" x14ac:dyDescent="0.2">
      <c r="A205" s="247">
        <v>3</v>
      </c>
      <c r="B205" s="254">
        <f>[8]T08!C7</f>
        <v>52</v>
      </c>
      <c r="C205" s="272" t="str">
        <f t="shared" si="28"/>
        <v>Ramsay Karmid</v>
      </c>
      <c r="D205" s="271" t="str">
        <f t="shared" si="29"/>
        <v>Fife</v>
      </c>
      <c r="E205" s="255" t="str">
        <f t="shared" si="30"/>
        <v>LD</v>
      </c>
      <c r="F205" s="278" t="e">
        <f t="shared" si="31"/>
        <v>#REF!</v>
      </c>
      <c r="H205" s="262"/>
      <c r="I205" s="262"/>
      <c r="J205" s="262"/>
      <c r="K205" s="262"/>
      <c r="L205" s="262"/>
      <c r="M205" s="262"/>
    </row>
    <row r="206" spans="1:20" ht="20.25" x14ac:dyDescent="0.2">
      <c r="A206" s="247">
        <v>4</v>
      </c>
      <c r="B206" s="254">
        <f>[8]T08!C8</f>
        <v>186</v>
      </c>
      <c r="C206" s="272" t="str">
        <f t="shared" si="28"/>
        <v>Jordan Rooney</v>
      </c>
      <c r="D206" s="271" t="str">
        <f t="shared" si="29"/>
        <v>Perth/Tayside</v>
      </c>
      <c r="E206" s="255" t="str">
        <f t="shared" si="30"/>
        <v>LD</v>
      </c>
      <c r="F206" s="278" t="e">
        <f t="shared" si="31"/>
        <v>#REF!</v>
      </c>
      <c r="J206" s="246"/>
      <c r="K206" s="246"/>
      <c r="L206" s="246"/>
      <c r="M206" s="246"/>
      <c r="O206" s="246"/>
      <c r="P206" s="246"/>
      <c r="Q206" s="246"/>
      <c r="R206" s="246"/>
      <c r="S206" s="246"/>
      <c r="T206" s="246"/>
    </row>
    <row r="207" spans="1:20" ht="20.25" x14ac:dyDescent="0.2">
      <c r="A207" s="247">
        <v>5</v>
      </c>
      <c r="B207" s="254">
        <f>[8]T08!C9</f>
        <v>56</v>
      </c>
      <c r="C207" s="272" t="str">
        <f t="shared" si="28"/>
        <v>David Renie</v>
      </c>
      <c r="D207" s="271" t="str">
        <f t="shared" si="29"/>
        <v>Fife</v>
      </c>
      <c r="E207" s="255" t="str">
        <f t="shared" si="30"/>
        <v>LD</v>
      </c>
      <c r="F207" s="278" t="e">
        <f t="shared" si="31"/>
        <v>#REF!</v>
      </c>
      <c r="G207" s="246"/>
      <c r="J207" s="246"/>
      <c r="K207" s="246"/>
      <c r="L207" s="246"/>
      <c r="M207" s="246"/>
      <c r="O207" s="246"/>
      <c r="P207" s="246"/>
      <c r="Q207" s="246"/>
      <c r="R207" s="246"/>
      <c r="S207" s="246"/>
      <c r="T207" s="246"/>
    </row>
    <row r="208" spans="1:20" ht="20.25" x14ac:dyDescent="0.2">
      <c r="A208" s="247">
        <v>6</v>
      </c>
      <c r="B208" s="254">
        <f>[8]T08!C10</f>
        <v>185</v>
      </c>
      <c r="C208" s="272" t="str">
        <f t="shared" si="28"/>
        <v>Ryan Devlin</v>
      </c>
      <c r="D208" s="271" t="str">
        <f t="shared" si="29"/>
        <v>Perth/Tayside</v>
      </c>
      <c r="E208" s="255" t="str">
        <f t="shared" si="30"/>
        <v>LD</v>
      </c>
      <c r="F208" s="278" t="e">
        <f t="shared" si="31"/>
        <v>#REF!</v>
      </c>
      <c r="G208" s="246"/>
      <c r="I208" s="245"/>
      <c r="O208" s="246"/>
    </row>
    <row r="209" spans="1:15" ht="20.25" x14ac:dyDescent="0.2">
      <c r="A209" s="247">
        <v>7</v>
      </c>
      <c r="B209" s="254">
        <f>[8]T08!C11</f>
        <v>187</v>
      </c>
      <c r="C209" s="272" t="str">
        <f t="shared" si="28"/>
        <v>Neil Pennycook</v>
      </c>
      <c r="D209" s="271" t="str">
        <f t="shared" si="29"/>
        <v>Perth/Tayside</v>
      </c>
      <c r="E209" s="255" t="str">
        <f t="shared" si="30"/>
        <v>LD</v>
      </c>
      <c r="F209" s="278" t="e">
        <f t="shared" si="31"/>
        <v>#REF!</v>
      </c>
      <c r="I209" s="245"/>
      <c r="O209" s="246"/>
    </row>
    <row r="210" spans="1:15" ht="20.25" x14ac:dyDescent="0.2">
      <c r="A210" s="247">
        <v>8</v>
      </c>
      <c r="B210" s="254">
        <f>[8]T08!C12</f>
        <v>0</v>
      </c>
      <c r="C210" s="272" t="e">
        <f t="shared" si="28"/>
        <v>#N/A</v>
      </c>
      <c r="D210" s="271" t="e">
        <f t="shared" si="29"/>
        <v>#N/A</v>
      </c>
      <c r="E210" s="255" t="e">
        <f t="shared" si="30"/>
        <v>#N/A</v>
      </c>
      <c r="F210" s="278" t="e">
        <f t="shared" si="31"/>
        <v>#REF!</v>
      </c>
      <c r="I210" s="245"/>
      <c r="O210" s="246"/>
    </row>
    <row r="211" spans="1:15" ht="20.25" x14ac:dyDescent="0.2">
      <c r="A211" s="279"/>
      <c r="B211" s="254"/>
      <c r="C211" s="272"/>
      <c r="D211" s="271"/>
      <c r="E211" s="255"/>
      <c r="F211" s="274"/>
      <c r="I211" s="245"/>
      <c r="O211" s="246"/>
    </row>
    <row r="212" spans="1:15" ht="20.25" x14ac:dyDescent="0.2">
      <c r="A212" s="247" t="s">
        <v>0</v>
      </c>
      <c r="B212" s="250" t="s">
        <v>40</v>
      </c>
      <c r="C212" s="287" t="str">
        <f>VLOOKUP(B212,timetabletrack,2)</f>
        <v>100m +17.5 Secs</v>
      </c>
      <c r="D212" s="280" t="str">
        <f>VLOOKUP(B212,timetabletrack,3)</f>
        <v>Male</v>
      </c>
      <c r="E212" s="285" t="str">
        <f>VLOOKUP(B212,timetabletrack,4)</f>
        <v xml:space="preserve">LD E4 / PD  </v>
      </c>
      <c r="F212" s="233"/>
      <c r="I212" s="245"/>
      <c r="O212" s="246"/>
    </row>
    <row r="213" spans="1:15" ht="20.25" x14ac:dyDescent="0.2">
      <c r="A213" s="247" t="s">
        <v>24</v>
      </c>
      <c r="B213" s="254"/>
      <c r="C213" s="272"/>
      <c r="D213" s="271"/>
      <c r="E213" s="255"/>
      <c r="F213" s="274"/>
      <c r="I213" s="245"/>
      <c r="O213" s="246"/>
    </row>
    <row r="214" spans="1:15" ht="20.25" x14ac:dyDescent="0.2">
      <c r="A214" s="247">
        <v>1</v>
      </c>
      <c r="B214" s="254">
        <f>[8]T09!C5</f>
        <v>158</v>
      </c>
      <c r="C214" s="272" t="str">
        <f t="shared" ref="C214:C221" si="32">VLOOKUP($B214,athletes,2)</f>
        <v>Conor Whannell</v>
      </c>
      <c r="D214" s="271" t="str">
        <f t="shared" ref="D214:D221" si="33">VLOOKUP($B214,athletes,3)</f>
        <v>Forth Valley</v>
      </c>
      <c r="E214" s="255" t="str">
        <f t="shared" ref="E214:E221" si="34">VLOOKUP($B214,athletes,4)</f>
        <v>PD</v>
      </c>
      <c r="F214" s="278" t="e">
        <f t="shared" ref="F214:F221" si="35">VLOOKUP(B214,classT09,5)</f>
        <v>#REF!</v>
      </c>
      <c r="I214" s="245"/>
      <c r="O214" s="246"/>
    </row>
    <row r="215" spans="1:15" ht="20.25" x14ac:dyDescent="0.2">
      <c r="A215" s="247">
        <v>2</v>
      </c>
      <c r="B215" s="254">
        <f>[8]T09!C6</f>
        <v>0</v>
      </c>
      <c r="C215" s="272" t="e">
        <f t="shared" si="32"/>
        <v>#N/A</v>
      </c>
      <c r="D215" s="271" t="e">
        <f t="shared" si="33"/>
        <v>#N/A</v>
      </c>
      <c r="E215" s="255" t="e">
        <f t="shared" si="34"/>
        <v>#N/A</v>
      </c>
      <c r="F215" s="278" t="e">
        <f t="shared" si="35"/>
        <v>#REF!</v>
      </c>
      <c r="I215" s="245"/>
      <c r="O215" s="246"/>
    </row>
    <row r="216" spans="1:15" ht="20.25" x14ac:dyDescent="0.2">
      <c r="A216" s="247">
        <v>3</v>
      </c>
      <c r="B216" s="254">
        <f>[8]T09!C7</f>
        <v>74</v>
      </c>
      <c r="C216" s="272" t="str">
        <f t="shared" si="32"/>
        <v>Tristan Rankine</v>
      </c>
      <c r="D216" s="271" t="str">
        <f t="shared" si="33"/>
        <v>Fife</v>
      </c>
      <c r="E216" s="255" t="str">
        <f t="shared" si="34"/>
        <v>LD</v>
      </c>
      <c r="F216" s="278" t="e">
        <f t="shared" si="35"/>
        <v>#REF!</v>
      </c>
      <c r="H216" s="262"/>
      <c r="I216" s="262"/>
      <c r="J216" s="262"/>
      <c r="K216" s="262"/>
      <c r="L216" s="262"/>
      <c r="M216" s="262"/>
    </row>
    <row r="217" spans="1:15" ht="20.25" x14ac:dyDescent="0.2">
      <c r="A217" s="247">
        <v>4</v>
      </c>
      <c r="B217" s="254">
        <f>[8]T09!C8</f>
        <v>62</v>
      </c>
      <c r="C217" s="272" t="str">
        <f t="shared" si="32"/>
        <v>Kyle Baxter</v>
      </c>
      <c r="D217" s="271" t="str">
        <f t="shared" si="33"/>
        <v>Fife</v>
      </c>
      <c r="E217" s="255" t="str">
        <f t="shared" si="34"/>
        <v>LD</v>
      </c>
      <c r="F217" s="278" t="e">
        <f t="shared" si="35"/>
        <v>#REF!</v>
      </c>
      <c r="J217" s="246"/>
      <c r="K217" s="246"/>
      <c r="L217" s="246"/>
      <c r="M217" s="246"/>
    </row>
    <row r="218" spans="1:15" ht="20.25" x14ac:dyDescent="0.2">
      <c r="A218" s="247">
        <v>5</v>
      </c>
      <c r="B218" s="254">
        <f>[8]T09!C9</f>
        <v>180</v>
      </c>
      <c r="C218" s="272" t="str">
        <f t="shared" si="32"/>
        <v>Andrew Machan</v>
      </c>
      <c r="D218" s="271" t="str">
        <f t="shared" si="33"/>
        <v>Perth/Tayside</v>
      </c>
      <c r="E218" s="255" t="str">
        <f t="shared" si="34"/>
        <v>LD</v>
      </c>
      <c r="F218" s="278" t="e">
        <f t="shared" si="35"/>
        <v>#REF!</v>
      </c>
      <c r="G218" s="246"/>
      <c r="J218" s="246"/>
      <c r="K218" s="246"/>
      <c r="L218" s="246"/>
      <c r="M218" s="246"/>
    </row>
    <row r="219" spans="1:15" ht="20.25" x14ac:dyDescent="0.2">
      <c r="A219" s="247">
        <v>6</v>
      </c>
      <c r="B219" s="254">
        <f>[8]T09!C10</f>
        <v>72</v>
      </c>
      <c r="C219" s="272" t="str">
        <f t="shared" si="32"/>
        <v>Stuart Orlovski</v>
      </c>
      <c r="D219" s="271" t="str">
        <f t="shared" si="33"/>
        <v>Fife</v>
      </c>
      <c r="E219" s="255" t="str">
        <f t="shared" si="34"/>
        <v>LD</v>
      </c>
      <c r="F219" s="278" t="e">
        <f t="shared" si="35"/>
        <v>#REF!</v>
      </c>
      <c r="G219" s="246"/>
      <c r="I219" s="245"/>
    </row>
    <row r="220" spans="1:15" ht="20.25" x14ac:dyDescent="0.2">
      <c r="A220" s="247">
        <v>7</v>
      </c>
      <c r="B220" s="254">
        <f>[8]T09!C11</f>
        <v>0</v>
      </c>
      <c r="C220" s="272" t="e">
        <f t="shared" si="32"/>
        <v>#N/A</v>
      </c>
      <c r="D220" s="271" t="e">
        <f t="shared" si="33"/>
        <v>#N/A</v>
      </c>
      <c r="E220" s="255" t="e">
        <f t="shared" si="34"/>
        <v>#N/A</v>
      </c>
      <c r="F220" s="278" t="e">
        <f t="shared" si="35"/>
        <v>#REF!</v>
      </c>
      <c r="I220" s="245"/>
    </row>
    <row r="221" spans="1:15" ht="20.25" x14ac:dyDescent="0.2">
      <c r="A221" s="247">
        <v>8</v>
      </c>
      <c r="B221" s="254">
        <f>[8]T09!C12</f>
        <v>0</v>
      </c>
      <c r="C221" s="272" t="e">
        <f t="shared" si="32"/>
        <v>#N/A</v>
      </c>
      <c r="D221" s="271" t="e">
        <f t="shared" si="33"/>
        <v>#N/A</v>
      </c>
      <c r="E221" s="255" t="e">
        <f t="shared" si="34"/>
        <v>#N/A</v>
      </c>
      <c r="F221" s="278" t="e">
        <f t="shared" si="35"/>
        <v>#REF!</v>
      </c>
      <c r="I221" s="245"/>
    </row>
    <row r="222" spans="1:15" ht="20.25" x14ac:dyDescent="0.2">
      <c r="A222" s="279"/>
      <c r="B222" s="254"/>
      <c r="C222" s="272"/>
      <c r="D222" s="271"/>
      <c r="E222" s="255"/>
      <c r="F222" s="274"/>
      <c r="I222" s="245"/>
    </row>
    <row r="223" spans="1:15" ht="20.25" x14ac:dyDescent="0.2">
      <c r="A223" s="247" t="s">
        <v>0</v>
      </c>
      <c r="B223" s="250" t="s">
        <v>41</v>
      </c>
      <c r="C223" s="287" t="str">
        <f>VLOOKUP(B223,timetabletrack,2)</f>
        <v>100m +17.5 Secs</v>
      </c>
      <c r="D223" s="280" t="str">
        <f>VLOOKUP(B223,timetabletrack,3)</f>
        <v>Male</v>
      </c>
      <c r="E223" s="285" t="str">
        <f>VLOOKUP(B223,timetabletrack,4)</f>
        <v>LD  E3</v>
      </c>
      <c r="F223" s="233"/>
      <c r="I223" s="245"/>
    </row>
    <row r="224" spans="1:15" ht="20.25" x14ac:dyDescent="0.2">
      <c r="A224" s="247" t="s">
        <v>24</v>
      </c>
      <c r="B224" s="254"/>
      <c r="C224" s="272"/>
      <c r="D224" s="271"/>
      <c r="E224" s="255"/>
      <c r="F224" s="274"/>
      <c r="I224" s="245"/>
    </row>
    <row r="225" spans="1:13" ht="20.25" x14ac:dyDescent="0.2">
      <c r="A225" s="247">
        <v>1</v>
      </c>
      <c r="B225" s="254">
        <f>[8]T10!C5</f>
        <v>15</v>
      </c>
      <c r="C225" s="272" t="str">
        <f t="shared" ref="C225:C232" si="36">VLOOKUP($B225,athletes,2)</f>
        <v>Kevin Mustard</v>
      </c>
      <c r="D225" s="271" t="str">
        <f t="shared" ref="D225:D232" si="37">VLOOKUP($B225,athletes,3)</f>
        <v>Fife</v>
      </c>
      <c r="E225" s="255" t="str">
        <f t="shared" ref="E225:E232" si="38">VLOOKUP($B225,athletes,4)</f>
        <v>LD</v>
      </c>
      <c r="F225" s="278" t="e">
        <f>VLOOKUP(B225,classT10,5)</f>
        <v>#NAME?</v>
      </c>
      <c r="I225" s="245"/>
    </row>
    <row r="226" spans="1:13" ht="20.25" x14ac:dyDescent="0.2">
      <c r="A226" s="247">
        <v>2</v>
      </c>
      <c r="B226" s="254">
        <f>[8]T10!C6</f>
        <v>181</v>
      </c>
      <c r="C226" s="272" t="str">
        <f t="shared" si="36"/>
        <v>Glenn Jones</v>
      </c>
      <c r="D226" s="271" t="str">
        <f t="shared" si="37"/>
        <v>Perth/Tayside</v>
      </c>
      <c r="E226" s="255" t="str">
        <f t="shared" si="38"/>
        <v>LD</v>
      </c>
      <c r="F226" s="278" t="e">
        <f>VLOOKUP(B226,classT10,5)</f>
        <v>#NAME?</v>
      </c>
      <c r="I226" s="245"/>
    </row>
    <row r="227" spans="1:13" ht="20.25" x14ac:dyDescent="0.2">
      <c r="A227" s="247">
        <v>3</v>
      </c>
      <c r="B227" s="254">
        <f>[8]T10!C7</f>
        <v>46</v>
      </c>
      <c r="C227" s="272" t="str">
        <f t="shared" si="36"/>
        <v>Christopher Cook</v>
      </c>
      <c r="D227" s="271" t="str">
        <f t="shared" si="37"/>
        <v>Fife</v>
      </c>
      <c r="E227" s="255" t="str">
        <f t="shared" si="38"/>
        <v>LD</v>
      </c>
      <c r="F227" s="278" t="e">
        <f>VLOOKUP(B227,classT10,5)</f>
        <v>#NAME?</v>
      </c>
      <c r="H227" s="262"/>
      <c r="I227" s="262"/>
      <c r="J227" s="262"/>
      <c r="K227" s="262"/>
      <c r="L227" s="262"/>
      <c r="M227" s="262"/>
    </row>
    <row r="228" spans="1:13" ht="20.25" x14ac:dyDescent="0.2">
      <c r="A228" s="247">
        <v>4</v>
      </c>
      <c r="B228" s="254">
        <f>[8]T10!C8</f>
        <v>217</v>
      </c>
      <c r="C228" s="272" t="str">
        <f t="shared" si="36"/>
        <v>Scott Smith</v>
      </c>
      <c r="D228" s="271" t="str">
        <f t="shared" si="37"/>
        <v>West of Scotland</v>
      </c>
      <c r="E228" s="255" t="str">
        <f t="shared" si="38"/>
        <v>LD</v>
      </c>
      <c r="F228" s="278" t="e">
        <f>VLOOKUP(B228,classT10,5)</f>
        <v>#NAME?</v>
      </c>
      <c r="J228" s="246"/>
      <c r="K228" s="246"/>
      <c r="L228" s="246"/>
      <c r="M228" s="246"/>
    </row>
    <row r="229" spans="1:13" ht="20.25" x14ac:dyDescent="0.2">
      <c r="A229" s="247">
        <v>5</v>
      </c>
      <c r="B229" s="254">
        <f>[8]T10!C9</f>
        <v>73</v>
      </c>
      <c r="C229" s="272" t="str">
        <f t="shared" si="36"/>
        <v>Tom Webster</v>
      </c>
      <c r="D229" s="271" t="str">
        <f t="shared" si="37"/>
        <v>Fife</v>
      </c>
      <c r="E229" s="255" t="str">
        <f t="shared" si="38"/>
        <v>LD</v>
      </c>
      <c r="F229" s="278" t="e">
        <f>VLOOKUP(B229,classT10,5)</f>
        <v>#NAME?</v>
      </c>
      <c r="G229" s="246"/>
      <c r="J229" s="246"/>
      <c r="K229" s="246"/>
      <c r="L229" s="246"/>
      <c r="M229" s="246"/>
    </row>
    <row r="230" spans="1:13" ht="20.25" x14ac:dyDescent="0.2">
      <c r="A230" s="247">
        <v>6</v>
      </c>
      <c r="B230" s="254">
        <f>[8]T10!C10</f>
        <v>49</v>
      </c>
      <c r="C230" s="272" t="str">
        <f t="shared" si="36"/>
        <v>James Murphy</v>
      </c>
      <c r="D230" s="271" t="str">
        <f t="shared" si="37"/>
        <v>Fife</v>
      </c>
      <c r="E230" s="255" t="str">
        <f t="shared" si="38"/>
        <v>LD</v>
      </c>
      <c r="F230" s="278" t="e">
        <f>VLOOKUP(B230,classT10,5)</f>
        <v>#NAME?</v>
      </c>
      <c r="G230" s="246"/>
      <c r="I230" s="245"/>
    </row>
    <row r="231" spans="1:13" ht="20.25" x14ac:dyDescent="0.2">
      <c r="A231" s="247">
        <v>7</v>
      </c>
      <c r="B231" s="254">
        <f>[8]T10!C11</f>
        <v>61</v>
      </c>
      <c r="C231" s="272" t="str">
        <f t="shared" si="36"/>
        <v>Kevin Rowe</v>
      </c>
      <c r="D231" s="271" t="str">
        <f t="shared" si="37"/>
        <v>Fife</v>
      </c>
      <c r="E231" s="255" t="str">
        <f t="shared" si="38"/>
        <v>LD</v>
      </c>
      <c r="F231" s="278" t="e">
        <f>VLOOKUP(B231,classT10,5)</f>
        <v>#NAME?</v>
      </c>
      <c r="I231" s="245"/>
    </row>
    <row r="232" spans="1:13" ht="20.25" x14ac:dyDescent="0.2">
      <c r="A232" s="247">
        <v>8</v>
      </c>
      <c r="B232" s="254">
        <f>[8]T10!C12</f>
        <v>0</v>
      </c>
      <c r="C232" s="272" t="e">
        <f t="shared" si="36"/>
        <v>#N/A</v>
      </c>
      <c r="D232" s="271" t="e">
        <f t="shared" si="37"/>
        <v>#N/A</v>
      </c>
      <c r="E232" s="255" t="e">
        <f t="shared" si="38"/>
        <v>#N/A</v>
      </c>
      <c r="F232" s="278" t="e">
        <f>VLOOKUP(B232,classT10,5)</f>
        <v>#NAME?</v>
      </c>
      <c r="I232" s="245"/>
    </row>
    <row r="233" spans="1:13" ht="20.25" x14ac:dyDescent="0.2">
      <c r="A233" s="279"/>
      <c r="B233" s="254"/>
      <c r="C233" s="272"/>
      <c r="D233" s="271"/>
      <c r="E233" s="255"/>
      <c r="F233" s="274"/>
      <c r="I233" s="245"/>
    </row>
    <row r="234" spans="1:13" ht="20.25" x14ac:dyDescent="0.2">
      <c r="A234" s="247" t="s">
        <v>0</v>
      </c>
      <c r="B234" s="250" t="s">
        <v>42</v>
      </c>
      <c r="C234" s="287" t="str">
        <f>VLOOKUP(B234,timetabletrack,2)</f>
        <v xml:space="preserve">100m +17.5 Secs </v>
      </c>
      <c r="D234" s="280" t="str">
        <f>VLOOKUP(B234,timetabletrack,3)</f>
        <v>Male</v>
      </c>
      <c r="E234" s="285" t="str">
        <f>VLOOKUP(B234,timetabletrack,4)</f>
        <v>LD  E2</v>
      </c>
      <c r="F234" s="233"/>
      <c r="I234" s="245"/>
    </row>
    <row r="235" spans="1:13" ht="20.25" x14ac:dyDescent="0.2">
      <c r="A235" s="247" t="s">
        <v>24</v>
      </c>
      <c r="B235" s="254"/>
      <c r="C235" s="272"/>
      <c r="D235" s="271"/>
      <c r="E235" s="255"/>
      <c r="F235" s="274"/>
      <c r="I235" s="245"/>
    </row>
    <row r="236" spans="1:13" ht="20.25" x14ac:dyDescent="0.2">
      <c r="A236" s="247">
        <v>1</v>
      </c>
      <c r="B236" s="254">
        <f>[8]T11!C5</f>
        <v>33</v>
      </c>
      <c r="C236" s="272" t="str">
        <f t="shared" ref="C236:C243" si="39">VLOOKUP($B236,athletes,2)</f>
        <v>Wyane Moreland</v>
      </c>
      <c r="D236" s="271" t="str">
        <f t="shared" ref="D236:D243" si="40">VLOOKUP($B236,athletes,3)</f>
        <v>Fife</v>
      </c>
      <c r="E236" s="255" t="str">
        <f t="shared" ref="E236:E243" si="41">VLOOKUP($B236,athletes,4)</f>
        <v>LD</v>
      </c>
      <c r="F236" s="278" t="e">
        <f>VLOOKUP(B236,classT11,5)</f>
        <v>#REF!</v>
      </c>
      <c r="I236" s="245"/>
    </row>
    <row r="237" spans="1:13" ht="20.25" x14ac:dyDescent="0.2">
      <c r="A237" s="247">
        <v>2</v>
      </c>
      <c r="B237" s="254">
        <f>[8]T11!C6</f>
        <v>75</v>
      </c>
      <c r="C237" s="272" t="str">
        <f t="shared" si="39"/>
        <v>Wayne Sammut</v>
      </c>
      <c r="D237" s="271" t="str">
        <f t="shared" si="40"/>
        <v>Fife</v>
      </c>
      <c r="E237" s="255" t="str">
        <f t="shared" si="41"/>
        <v>LD</v>
      </c>
      <c r="F237" s="278"/>
      <c r="I237" s="245"/>
    </row>
    <row r="238" spans="1:13" ht="20.25" x14ac:dyDescent="0.2">
      <c r="A238" s="247">
        <v>3</v>
      </c>
      <c r="B238" s="254">
        <f>[8]T11!C7</f>
        <v>31</v>
      </c>
      <c r="C238" s="272" t="str">
        <f t="shared" si="39"/>
        <v>Ryan Paterson</v>
      </c>
      <c r="D238" s="271" t="str">
        <f t="shared" si="40"/>
        <v>Fife</v>
      </c>
      <c r="E238" s="255" t="str">
        <f t="shared" si="41"/>
        <v>LD</v>
      </c>
      <c r="F238" s="278"/>
      <c r="H238" s="262"/>
      <c r="I238" s="262"/>
      <c r="J238" s="262"/>
      <c r="K238" s="262"/>
      <c r="L238" s="262"/>
      <c r="M238" s="262"/>
    </row>
    <row r="239" spans="1:13" ht="20.25" x14ac:dyDescent="0.2">
      <c r="A239" s="247">
        <v>4</v>
      </c>
      <c r="B239" s="254">
        <f>[8]T11!C8</f>
        <v>209</v>
      </c>
      <c r="C239" s="272" t="str">
        <f t="shared" si="39"/>
        <v>Billy Goodall</v>
      </c>
      <c r="D239" s="271" t="str">
        <f t="shared" si="40"/>
        <v>West of Scotland</v>
      </c>
      <c r="E239" s="255" t="str">
        <f t="shared" si="41"/>
        <v>LD</v>
      </c>
      <c r="F239" s="278"/>
      <c r="J239" s="246"/>
      <c r="K239" s="246"/>
      <c r="L239" s="246"/>
      <c r="M239" s="246"/>
    </row>
    <row r="240" spans="1:13" ht="20.25" x14ac:dyDescent="0.2">
      <c r="A240" s="247">
        <v>5</v>
      </c>
      <c r="B240" s="254">
        <f>[8]T11!C9</f>
        <v>32</v>
      </c>
      <c r="C240" s="272" t="str">
        <f t="shared" si="39"/>
        <v>Wayne Halliday</v>
      </c>
      <c r="D240" s="271" t="str">
        <f t="shared" si="40"/>
        <v>Fife</v>
      </c>
      <c r="E240" s="255" t="str">
        <f t="shared" si="41"/>
        <v>LD</v>
      </c>
      <c r="F240" s="278"/>
      <c r="G240" s="246"/>
      <c r="J240" s="246"/>
      <c r="K240" s="246"/>
      <c r="L240" s="246"/>
      <c r="M240" s="246"/>
    </row>
    <row r="241" spans="1:13" ht="20.25" x14ac:dyDescent="0.2">
      <c r="A241" s="247">
        <v>6</v>
      </c>
      <c r="B241" s="254">
        <f>[8]T11!C10</f>
        <v>11</v>
      </c>
      <c r="C241" s="272" t="str">
        <f t="shared" si="39"/>
        <v>Suroop Sually</v>
      </c>
      <c r="D241" s="271" t="str">
        <f t="shared" si="40"/>
        <v>Fife</v>
      </c>
      <c r="E241" s="255" t="str">
        <f t="shared" si="41"/>
        <v>LD</v>
      </c>
      <c r="F241" s="278"/>
      <c r="G241" s="246"/>
      <c r="I241" s="245"/>
    </row>
    <row r="242" spans="1:13" ht="20.25" x14ac:dyDescent="0.2">
      <c r="A242" s="247">
        <v>7</v>
      </c>
      <c r="B242" s="254">
        <f>[8]T11!C11</f>
        <v>246</v>
      </c>
      <c r="C242" s="272" t="str">
        <f t="shared" si="39"/>
        <v>Ravi Sangeelee</v>
      </c>
      <c r="D242" s="271" t="str">
        <f t="shared" si="40"/>
        <v>Tayside</v>
      </c>
      <c r="E242" s="255" t="str">
        <f t="shared" si="41"/>
        <v>LD</v>
      </c>
      <c r="F242" s="278"/>
      <c r="I242" s="245"/>
    </row>
    <row r="243" spans="1:13" ht="20.25" x14ac:dyDescent="0.2">
      <c r="A243" s="247">
        <v>8</v>
      </c>
      <c r="B243" s="254">
        <f>[8]T11!C12</f>
        <v>0</v>
      </c>
      <c r="C243" s="272" t="e">
        <f t="shared" si="39"/>
        <v>#N/A</v>
      </c>
      <c r="D243" s="271" t="e">
        <f t="shared" si="40"/>
        <v>#N/A</v>
      </c>
      <c r="E243" s="255" t="e">
        <f t="shared" si="41"/>
        <v>#N/A</v>
      </c>
      <c r="F243" s="278" t="e">
        <f>VLOOKUP(B243,classT11,5)</f>
        <v>#REF!</v>
      </c>
      <c r="I243" s="245"/>
    </row>
    <row r="244" spans="1:13" ht="20.25" x14ac:dyDescent="0.2">
      <c r="A244" s="247"/>
      <c r="B244" s="254"/>
      <c r="C244" s="272"/>
      <c r="D244" s="271"/>
      <c r="E244" s="255"/>
      <c r="F244" s="274"/>
      <c r="I244" s="245"/>
    </row>
    <row r="245" spans="1:13" ht="20.25" x14ac:dyDescent="0.2">
      <c r="A245" s="247" t="s">
        <v>0</v>
      </c>
      <c r="B245" s="250" t="s">
        <v>43</v>
      </c>
      <c r="C245" s="287" t="str">
        <f>VLOOKUP(B245,timetabletrack,2)</f>
        <v>100m +17.5 Secs</v>
      </c>
      <c r="D245" s="280" t="str">
        <f>VLOOKUP(B245,timetabletrack,3)</f>
        <v>Male</v>
      </c>
      <c r="E245" s="285" t="str">
        <f>VLOOKUP(B245,timetabletrack,4)</f>
        <v>LD E1</v>
      </c>
      <c r="F245" s="233"/>
      <c r="I245" s="245"/>
    </row>
    <row r="246" spans="1:13" ht="20.25" x14ac:dyDescent="0.2">
      <c r="A246" s="247" t="s">
        <v>24</v>
      </c>
      <c r="B246" s="254"/>
      <c r="C246" s="272"/>
      <c r="D246" s="271"/>
      <c r="E246" s="255"/>
      <c r="F246" s="274"/>
      <c r="I246" s="245"/>
    </row>
    <row r="247" spans="1:13" ht="20.25" x14ac:dyDescent="0.2">
      <c r="A247" s="247">
        <v>1</v>
      </c>
      <c r="B247" s="254">
        <f>[8]T12!C5</f>
        <v>59</v>
      </c>
      <c r="C247" s="272" t="str">
        <f t="shared" ref="C247:C254" si="42">VLOOKUP($B247,athletes,2)</f>
        <v>John Lockhart</v>
      </c>
      <c r="D247" s="271" t="str">
        <f t="shared" ref="D247:D254" si="43">VLOOKUP($B247,athletes,3)</f>
        <v>Fife</v>
      </c>
      <c r="E247" s="255" t="str">
        <f t="shared" ref="E247:E254" si="44">VLOOKUP($B247,athletes,4)</f>
        <v>LD</v>
      </c>
      <c r="F247" s="278" t="e">
        <f t="shared" ref="F247:F254" si="45">VLOOKUP(B247,classT12,5)</f>
        <v>#REF!</v>
      </c>
      <c r="I247" s="245"/>
    </row>
    <row r="248" spans="1:13" ht="20.25" x14ac:dyDescent="0.2">
      <c r="A248" s="247">
        <v>2</v>
      </c>
      <c r="B248" s="254">
        <f>[8]T12!C6</f>
        <v>76</v>
      </c>
      <c r="C248" s="272" t="str">
        <f t="shared" si="42"/>
        <v>Jordan Clark</v>
      </c>
      <c r="D248" s="271" t="str">
        <f t="shared" si="43"/>
        <v>Fife</v>
      </c>
      <c r="E248" s="255" t="str">
        <f t="shared" si="44"/>
        <v>LD</v>
      </c>
      <c r="F248" s="278" t="e">
        <f t="shared" si="45"/>
        <v>#REF!</v>
      </c>
      <c r="H248" s="262"/>
      <c r="I248" s="262"/>
      <c r="J248" s="262"/>
      <c r="K248" s="262"/>
      <c r="L248" s="262"/>
      <c r="M248" s="262"/>
    </row>
    <row r="249" spans="1:13" ht="20.25" x14ac:dyDescent="0.2">
      <c r="A249" s="247">
        <v>3</v>
      </c>
      <c r="B249" s="254">
        <f>[8]T12!C7</f>
        <v>213</v>
      </c>
      <c r="C249" s="272" t="str">
        <f t="shared" si="42"/>
        <v>Eddie Simmons</v>
      </c>
      <c r="D249" s="271" t="str">
        <f t="shared" si="43"/>
        <v>West of Scotland</v>
      </c>
      <c r="E249" s="255" t="str">
        <f t="shared" si="44"/>
        <v>LD</v>
      </c>
      <c r="F249" s="278" t="e">
        <f t="shared" si="45"/>
        <v>#REF!</v>
      </c>
      <c r="J249" s="246"/>
      <c r="K249" s="246"/>
      <c r="L249" s="246"/>
      <c r="M249" s="246"/>
    </row>
    <row r="250" spans="1:13" ht="20.25" x14ac:dyDescent="0.2">
      <c r="A250" s="247">
        <v>4</v>
      </c>
      <c r="B250" s="254">
        <f>[8]T12!C8</f>
        <v>69</v>
      </c>
      <c r="C250" s="272" t="str">
        <f t="shared" si="42"/>
        <v>Steven Arthur</v>
      </c>
      <c r="D250" s="271" t="str">
        <f t="shared" si="43"/>
        <v>Fife</v>
      </c>
      <c r="E250" s="255" t="str">
        <f t="shared" si="44"/>
        <v>LD</v>
      </c>
      <c r="F250" s="278" t="e">
        <f t="shared" si="45"/>
        <v>#REF!</v>
      </c>
      <c r="G250" s="246"/>
      <c r="J250" s="246"/>
      <c r="K250" s="246"/>
      <c r="L250" s="246"/>
      <c r="M250" s="246"/>
    </row>
    <row r="251" spans="1:13" ht="20.25" x14ac:dyDescent="0.2">
      <c r="A251" s="247">
        <v>5</v>
      </c>
      <c r="B251" s="254">
        <f>[8]T12!C9</f>
        <v>40</v>
      </c>
      <c r="C251" s="272" t="str">
        <f t="shared" si="42"/>
        <v>Glen Miller</v>
      </c>
      <c r="D251" s="271" t="str">
        <f t="shared" si="43"/>
        <v>Fife</v>
      </c>
      <c r="E251" s="255" t="str">
        <f t="shared" si="44"/>
        <v>LD</v>
      </c>
      <c r="F251" s="278" t="e">
        <f t="shared" si="45"/>
        <v>#REF!</v>
      </c>
      <c r="G251" s="246"/>
      <c r="I251" s="245"/>
    </row>
    <row r="252" spans="1:13" ht="20.25" x14ac:dyDescent="0.2">
      <c r="A252" s="247">
        <v>6</v>
      </c>
      <c r="B252" s="254">
        <f>[8]T12!C10</f>
        <v>57</v>
      </c>
      <c r="C252" s="272" t="str">
        <f t="shared" si="42"/>
        <v>Gavin Smith</v>
      </c>
      <c r="D252" s="271" t="str">
        <f t="shared" si="43"/>
        <v>Fife</v>
      </c>
      <c r="E252" s="255" t="str">
        <f t="shared" si="44"/>
        <v>LD</v>
      </c>
      <c r="F252" s="278" t="e">
        <f t="shared" si="45"/>
        <v>#REF!</v>
      </c>
      <c r="I252" s="245"/>
    </row>
    <row r="253" spans="1:13" ht="20.25" x14ac:dyDescent="0.2">
      <c r="A253" s="247">
        <v>7</v>
      </c>
      <c r="B253" s="254">
        <f>[8]T12!C11</f>
        <v>0</v>
      </c>
      <c r="C253" s="272" t="e">
        <f t="shared" si="42"/>
        <v>#N/A</v>
      </c>
      <c r="D253" s="271" t="e">
        <f t="shared" si="43"/>
        <v>#N/A</v>
      </c>
      <c r="E253" s="255" t="e">
        <f t="shared" si="44"/>
        <v>#N/A</v>
      </c>
      <c r="F253" s="278" t="e">
        <f t="shared" si="45"/>
        <v>#REF!</v>
      </c>
      <c r="I253" s="245"/>
    </row>
    <row r="254" spans="1:13" ht="20.25" x14ac:dyDescent="0.2">
      <c r="A254" s="247">
        <v>8</v>
      </c>
      <c r="B254" s="254">
        <f>[8]T12!C12</f>
        <v>0</v>
      </c>
      <c r="C254" s="272" t="e">
        <f t="shared" si="42"/>
        <v>#N/A</v>
      </c>
      <c r="D254" s="271" t="e">
        <f t="shared" si="43"/>
        <v>#N/A</v>
      </c>
      <c r="E254" s="255" t="e">
        <f t="shared" si="44"/>
        <v>#N/A</v>
      </c>
      <c r="F254" s="278" t="e">
        <f t="shared" si="45"/>
        <v>#REF!</v>
      </c>
      <c r="I254" s="245"/>
    </row>
    <row r="255" spans="1:13" ht="20.25" x14ac:dyDescent="0.2">
      <c r="A255" s="279"/>
      <c r="B255" s="254"/>
      <c r="C255" s="272"/>
      <c r="D255" s="271"/>
      <c r="E255" s="255"/>
      <c r="F255" s="274"/>
      <c r="I255" s="245"/>
    </row>
    <row r="256" spans="1:13" ht="20.25" x14ac:dyDescent="0.2">
      <c r="A256" s="247" t="s">
        <v>0</v>
      </c>
      <c r="B256" s="250" t="s">
        <v>44</v>
      </c>
      <c r="C256" s="287" t="str">
        <f>VLOOKUP(B256,timetabletrack,2)</f>
        <v>100m 16-17.5 Secs</v>
      </c>
      <c r="D256" s="280" t="str">
        <f>VLOOKUP(B256,timetabletrack,3)</f>
        <v xml:space="preserve">Male </v>
      </c>
      <c r="E256" s="285" t="str">
        <f>VLOOKUP(B256,timetabletrack,4)</f>
        <v>LD D2</v>
      </c>
      <c r="F256" s="233"/>
      <c r="I256" s="245"/>
    </row>
    <row r="257" spans="1:13" ht="20.25" x14ac:dyDescent="0.2">
      <c r="A257" s="247" t="s">
        <v>24</v>
      </c>
      <c r="B257" s="254"/>
      <c r="C257" s="272"/>
      <c r="D257" s="271"/>
      <c r="E257" s="255"/>
      <c r="F257" s="274"/>
      <c r="I257" s="245"/>
    </row>
    <row r="258" spans="1:13" ht="20.25" x14ac:dyDescent="0.2">
      <c r="A258" s="247">
        <v>1</v>
      </c>
      <c r="B258" s="254">
        <f>[8]T13!C5</f>
        <v>0</v>
      </c>
      <c r="C258" s="272" t="e">
        <f>VLOOKUP($B258,athletes,2)</f>
        <v>#N/A</v>
      </c>
      <c r="D258" s="271" t="e">
        <f t="shared" ref="D258:D265" si="46">VLOOKUP($B258,athletes,3)</f>
        <v>#N/A</v>
      </c>
      <c r="E258" s="255" t="e">
        <f>VLOOKUP($B258,athletes,4)</f>
        <v>#N/A</v>
      </c>
      <c r="F258" s="278"/>
      <c r="I258" s="245"/>
    </row>
    <row r="259" spans="1:13" ht="20.25" x14ac:dyDescent="0.2">
      <c r="A259" s="247">
        <v>2</v>
      </c>
      <c r="B259" s="254">
        <f>[8]T13!C6</f>
        <v>19</v>
      </c>
      <c r="C259" s="272" t="str">
        <f t="shared" ref="C259:C265" si="47">IF(B259="","",VLOOKUP($B259,athletes,2))</f>
        <v>Tommy Sinclair</v>
      </c>
      <c r="D259" s="271" t="str">
        <f t="shared" si="46"/>
        <v>Fife</v>
      </c>
      <c r="E259" s="255" t="str">
        <f t="shared" ref="E259:E265" si="48">IF(D259="","",VLOOKUP($B259,athletes,4))</f>
        <v>LD</v>
      </c>
      <c r="F259" s="278"/>
      <c r="H259" s="262"/>
      <c r="I259" s="262"/>
      <c r="J259" s="262"/>
      <c r="K259" s="262"/>
      <c r="L259" s="262"/>
      <c r="M259" s="262"/>
    </row>
    <row r="260" spans="1:13" ht="20.25" x14ac:dyDescent="0.2">
      <c r="A260" s="247">
        <v>3</v>
      </c>
      <c r="B260" s="254">
        <f>[8]T13!C7</f>
        <v>41</v>
      </c>
      <c r="C260" s="272" t="str">
        <f t="shared" si="47"/>
        <v>James Cunningham</v>
      </c>
      <c r="D260" s="271" t="str">
        <f t="shared" si="46"/>
        <v>Fife</v>
      </c>
      <c r="E260" s="255" t="str">
        <f t="shared" si="48"/>
        <v>LD</v>
      </c>
      <c r="F260" s="278"/>
      <c r="J260" s="246"/>
      <c r="K260" s="246"/>
      <c r="L260" s="246"/>
      <c r="M260" s="246"/>
    </row>
    <row r="261" spans="1:13" ht="20.25" x14ac:dyDescent="0.2">
      <c r="A261" s="247">
        <v>4</v>
      </c>
      <c r="B261" s="254">
        <f>[8]T13!C8</f>
        <v>245</v>
      </c>
      <c r="C261" s="272" t="str">
        <f t="shared" si="47"/>
        <v>Graham Rosie</v>
      </c>
      <c r="D261" s="271" t="str">
        <f t="shared" si="46"/>
        <v>Tayside</v>
      </c>
      <c r="E261" s="255" t="str">
        <f t="shared" si="48"/>
        <v>LD</v>
      </c>
      <c r="F261" s="278"/>
      <c r="J261" s="246"/>
      <c r="K261" s="246"/>
      <c r="L261" s="246"/>
      <c r="M261" s="246"/>
    </row>
    <row r="262" spans="1:13" ht="20.25" x14ac:dyDescent="0.2">
      <c r="A262" s="247">
        <v>5</v>
      </c>
      <c r="B262" s="254">
        <f>[8]T13!C9</f>
        <v>30</v>
      </c>
      <c r="C262" s="272" t="str">
        <f t="shared" si="47"/>
        <v>Rickie Ballingall</v>
      </c>
      <c r="D262" s="271" t="str">
        <f t="shared" si="46"/>
        <v>Fife</v>
      </c>
      <c r="E262" s="255" t="str">
        <f t="shared" si="48"/>
        <v>LD</v>
      </c>
      <c r="F262" s="278"/>
      <c r="G262" s="246"/>
      <c r="I262" s="245"/>
    </row>
    <row r="263" spans="1:13" ht="20.25" x14ac:dyDescent="0.2">
      <c r="A263" s="247">
        <v>6</v>
      </c>
      <c r="B263" s="254">
        <f>[8]T13!C10</f>
        <v>58</v>
      </c>
      <c r="C263" s="272" t="str">
        <f t="shared" si="47"/>
        <v>Ian Hutcheson</v>
      </c>
      <c r="D263" s="271" t="str">
        <f t="shared" si="46"/>
        <v>Fife</v>
      </c>
      <c r="E263" s="255" t="str">
        <f t="shared" si="48"/>
        <v>LD</v>
      </c>
      <c r="F263" s="278"/>
      <c r="G263" s="246"/>
      <c r="I263" s="245"/>
    </row>
    <row r="264" spans="1:13" ht="20.25" x14ac:dyDescent="0.2">
      <c r="A264" s="247">
        <v>7</v>
      </c>
      <c r="B264" s="254">
        <f>[8]T13!C11</f>
        <v>22</v>
      </c>
      <c r="C264" s="272" t="str">
        <f t="shared" si="47"/>
        <v>Graham Law</v>
      </c>
      <c r="D264" s="271" t="str">
        <f t="shared" si="46"/>
        <v>Fife</v>
      </c>
      <c r="E264" s="255" t="str">
        <f t="shared" si="48"/>
        <v>LD</v>
      </c>
      <c r="F264" s="278" t="e">
        <f>VLOOKUP(B264,classT13,5)</f>
        <v>#NAME?</v>
      </c>
      <c r="I264" s="245"/>
    </row>
    <row r="265" spans="1:13" ht="20.25" x14ac:dyDescent="0.2">
      <c r="A265" s="247">
        <v>8</v>
      </c>
      <c r="B265" s="254">
        <f>[8]T13!C12</f>
        <v>0</v>
      </c>
      <c r="C265" s="272" t="e">
        <f t="shared" si="47"/>
        <v>#N/A</v>
      </c>
      <c r="D265" s="271" t="e">
        <f t="shared" si="46"/>
        <v>#N/A</v>
      </c>
      <c r="E265" s="255" t="e">
        <f t="shared" si="48"/>
        <v>#N/A</v>
      </c>
      <c r="F265" s="278" t="e">
        <f>VLOOKUP(B265,classT13,5)</f>
        <v>#NAME?</v>
      </c>
      <c r="I265" s="245"/>
    </row>
    <row r="266" spans="1:13" ht="20.25" x14ac:dyDescent="0.2">
      <c r="A266" s="279"/>
      <c r="B266" s="254"/>
      <c r="C266" s="272"/>
      <c r="D266" s="271"/>
      <c r="E266" s="255"/>
      <c r="F266" s="274"/>
      <c r="I266" s="245"/>
    </row>
    <row r="267" spans="1:13" ht="20.25" x14ac:dyDescent="0.2">
      <c r="A267" s="247" t="s">
        <v>0</v>
      </c>
      <c r="B267" s="250" t="s">
        <v>46</v>
      </c>
      <c r="C267" s="287" t="str">
        <f>VLOOKUP(B267,timetabletrack,2)</f>
        <v>100m 16-17.5 Secs</v>
      </c>
      <c r="D267" s="280" t="str">
        <f>VLOOKUP(B267,timetabletrack,3)</f>
        <v>Male</v>
      </c>
      <c r="E267" s="285" t="str">
        <f>VLOOKUP(B267,timetabletrack,4)</f>
        <v>LD D1</v>
      </c>
      <c r="F267" s="233"/>
      <c r="I267" s="245"/>
    </row>
    <row r="268" spans="1:13" ht="20.25" x14ac:dyDescent="0.2">
      <c r="A268" s="247" t="s">
        <v>24</v>
      </c>
      <c r="B268" s="254"/>
      <c r="C268" s="272"/>
      <c r="D268" s="271"/>
      <c r="E268" s="255"/>
      <c r="F268" s="274"/>
      <c r="I268" s="245"/>
    </row>
    <row r="269" spans="1:13" ht="20.25" x14ac:dyDescent="0.2">
      <c r="A269" s="247">
        <v>1</v>
      </c>
      <c r="B269" s="254">
        <f>[8]T14!C5</f>
        <v>0</v>
      </c>
      <c r="C269" s="272" t="e">
        <f t="shared" ref="C269:C276" si="49">VLOOKUP($B269,athletes,2)</f>
        <v>#N/A</v>
      </c>
      <c r="D269" s="271" t="e">
        <f t="shared" ref="D269:D276" si="50">VLOOKUP($B269,athletes,3)</f>
        <v>#N/A</v>
      </c>
      <c r="E269" s="255" t="e">
        <f t="shared" ref="E269:E276" si="51">VLOOKUP($B269,athletes,4)</f>
        <v>#N/A</v>
      </c>
      <c r="F269" s="278" t="e">
        <f t="shared" ref="F269:F276" si="52">VLOOKUP(B269,classT14,5)</f>
        <v>#REF!</v>
      </c>
      <c r="I269" s="245"/>
    </row>
    <row r="270" spans="1:13" ht="20.25" x14ac:dyDescent="0.2">
      <c r="A270" s="247">
        <v>2</v>
      </c>
      <c r="B270" s="254">
        <f>[8]T14!C6</f>
        <v>5</v>
      </c>
      <c r="C270" s="272" t="str">
        <f t="shared" si="49"/>
        <v>Jamie Thomas</v>
      </c>
      <c r="D270" s="271" t="str">
        <f t="shared" si="50"/>
        <v>Fife</v>
      </c>
      <c r="E270" s="255" t="str">
        <f t="shared" si="51"/>
        <v>LD</v>
      </c>
      <c r="F270" s="278" t="e">
        <f t="shared" si="52"/>
        <v>#REF!</v>
      </c>
      <c r="I270" s="245"/>
    </row>
    <row r="271" spans="1:13" ht="20.25" x14ac:dyDescent="0.2">
      <c r="A271" s="247">
        <v>3</v>
      </c>
      <c r="B271" s="254">
        <f>[8]T14!C7</f>
        <v>42</v>
      </c>
      <c r="C271" s="272" t="str">
        <f t="shared" si="49"/>
        <v>John Millar</v>
      </c>
      <c r="D271" s="271" t="str">
        <f t="shared" si="50"/>
        <v>Fife</v>
      </c>
      <c r="E271" s="255" t="str">
        <f t="shared" si="51"/>
        <v>LD</v>
      </c>
      <c r="F271" s="278" t="e">
        <f t="shared" si="52"/>
        <v>#REF!</v>
      </c>
      <c r="H271" s="262"/>
      <c r="I271" s="262"/>
      <c r="J271" s="262"/>
      <c r="K271" s="262"/>
      <c r="L271" s="262"/>
      <c r="M271" s="262"/>
    </row>
    <row r="272" spans="1:13" ht="20.25" x14ac:dyDescent="0.2">
      <c r="A272" s="247">
        <v>4</v>
      </c>
      <c r="B272" s="254">
        <f>[8]T14!C8</f>
        <v>214</v>
      </c>
      <c r="C272" s="272" t="str">
        <f t="shared" si="49"/>
        <v>Calum McMahon</v>
      </c>
      <c r="D272" s="271" t="str">
        <f t="shared" si="50"/>
        <v>West of Scotland</v>
      </c>
      <c r="E272" s="255" t="str">
        <f t="shared" si="51"/>
        <v>LD</v>
      </c>
      <c r="F272" s="278" t="e">
        <f t="shared" si="52"/>
        <v>#REF!</v>
      </c>
      <c r="J272" s="246"/>
      <c r="K272" s="246"/>
      <c r="L272" s="246"/>
      <c r="M272" s="246"/>
    </row>
    <row r="273" spans="1:13" ht="20.25" x14ac:dyDescent="0.2">
      <c r="A273" s="247">
        <v>5</v>
      </c>
      <c r="B273" s="254">
        <f>[8]T14!C9</f>
        <v>39</v>
      </c>
      <c r="C273" s="272" t="str">
        <f t="shared" si="49"/>
        <v>David Mair</v>
      </c>
      <c r="D273" s="271" t="str">
        <f t="shared" si="50"/>
        <v>Fife</v>
      </c>
      <c r="E273" s="255" t="str">
        <f t="shared" si="51"/>
        <v>LD</v>
      </c>
      <c r="F273" s="278" t="e">
        <f t="shared" si="52"/>
        <v>#REF!</v>
      </c>
      <c r="J273" s="246"/>
      <c r="K273" s="246"/>
      <c r="L273" s="246"/>
      <c r="M273" s="246"/>
    </row>
    <row r="274" spans="1:13" ht="20.25" x14ac:dyDescent="0.2">
      <c r="A274" s="247">
        <v>6</v>
      </c>
      <c r="B274" s="254">
        <f>[8]T14!C10</f>
        <v>7</v>
      </c>
      <c r="C274" s="272" t="str">
        <f t="shared" si="49"/>
        <v>Craig McIntyre</v>
      </c>
      <c r="D274" s="271" t="str">
        <f t="shared" si="50"/>
        <v>Fife</v>
      </c>
      <c r="E274" s="255" t="str">
        <f t="shared" si="51"/>
        <v>LD</v>
      </c>
      <c r="F274" s="278" t="e">
        <f t="shared" si="52"/>
        <v>#REF!</v>
      </c>
      <c r="I274" s="245"/>
    </row>
    <row r="275" spans="1:13" ht="20.25" x14ac:dyDescent="0.2">
      <c r="A275" s="247">
        <v>7</v>
      </c>
      <c r="B275" s="254">
        <f>[8]T14!C11</f>
        <v>0</v>
      </c>
      <c r="C275" s="272" t="e">
        <f t="shared" si="49"/>
        <v>#N/A</v>
      </c>
      <c r="D275" s="271" t="e">
        <f t="shared" si="50"/>
        <v>#N/A</v>
      </c>
      <c r="E275" s="255" t="e">
        <f t="shared" si="51"/>
        <v>#N/A</v>
      </c>
      <c r="F275" s="278" t="e">
        <f t="shared" si="52"/>
        <v>#REF!</v>
      </c>
      <c r="I275" s="245"/>
    </row>
    <row r="276" spans="1:13" ht="20.25" x14ac:dyDescent="0.2">
      <c r="A276" s="247">
        <v>8</v>
      </c>
      <c r="B276" s="254">
        <f>[8]T14!C12</f>
        <v>0</v>
      </c>
      <c r="C276" s="272" t="e">
        <f t="shared" si="49"/>
        <v>#N/A</v>
      </c>
      <c r="D276" s="271" t="e">
        <f t="shared" si="50"/>
        <v>#N/A</v>
      </c>
      <c r="E276" s="255" t="e">
        <f t="shared" si="51"/>
        <v>#N/A</v>
      </c>
      <c r="F276" s="278" t="e">
        <f t="shared" si="52"/>
        <v>#REF!</v>
      </c>
      <c r="I276" s="245"/>
    </row>
    <row r="277" spans="1:13" ht="20.25" x14ac:dyDescent="0.2">
      <c r="A277" s="279"/>
      <c r="B277" s="254"/>
      <c r="C277" s="272"/>
      <c r="D277" s="271"/>
      <c r="E277" s="255"/>
      <c r="F277" s="274"/>
      <c r="I277" s="245"/>
    </row>
    <row r="278" spans="1:13" ht="20.25" x14ac:dyDescent="0.2">
      <c r="A278" s="247" t="s">
        <v>0</v>
      </c>
      <c r="B278" s="250" t="s">
        <v>47</v>
      </c>
      <c r="C278" s="287" t="str">
        <f>VLOOKUP(B278,timetabletrack,2)</f>
        <v>100m 14.5 - 16 Secs</v>
      </c>
      <c r="D278" s="280" t="str">
        <f>VLOOKUP(B278,timetabletrack,3)</f>
        <v>Male</v>
      </c>
      <c r="E278" s="285" t="str">
        <f>VLOOKUP(B278,timetabletrack,4)</f>
        <v>LD C3</v>
      </c>
      <c r="F278" s="233"/>
      <c r="I278" s="245"/>
    </row>
    <row r="279" spans="1:13" ht="20.25" x14ac:dyDescent="0.2">
      <c r="A279" s="247" t="s">
        <v>24</v>
      </c>
      <c r="B279" s="254"/>
      <c r="C279" s="272"/>
      <c r="D279" s="271"/>
      <c r="E279" s="255"/>
      <c r="F279" s="274"/>
      <c r="I279" s="245"/>
    </row>
    <row r="280" spans="1:13" ht="20.25" x14ac:dyDescent="0.2">
      <c r="A280" s="247">
        <v>1</v>
      </c>
      <c r="B280" s="254">
        <f>[8]T15!C5</f>
        <v>210</v>
      </c>
      <c r="C280" s="272" t="str">
        <f t="shared" ref="C280:C287" si="53">VLOOKUP($B280,athletes,2)</f>
        <v>Chris O'Grady</v>
      </c>
      <c r="D280" s="271" t="str">
        <f t="shared" ref="D280:D287" si="54">VLOOKUP($B280,athletes,3)</f>
        <v>West of Scotland</v>
      </c>
      <c r="E280" s="255" t="str">
        <f t="shared" ref="E280:E287" si="55">VLOOKUP($B280,athletes,4)</f>
        <v>LD</v>
      </c>
      <c r="F280" s="278" t="e">
        <f t="shared" ref="F280:F287" si="56">VLOOKUP(B280,classT15,5)</f>
        <v>#REF!</v>
      </c>
      <c r="G280" s="246"/>
      <c r="I280" s="245"/>
    </row>
    <row r="281" spans="1:13" ht="20.25" x14ac:dyDescent="0.2">
      <c r="A281" s="247">
        <v>2</v>
      </c>
      <c r="B281" s="254">
        <f>[8]T15!C6</f>
        <v>21</v>
      </c>
      <c r="C281" s="272" t="str">
        <f t="shared" si="53"/>
        <v>Allan Robertson</v>
      </c>
      <c r="D281" s="271" t="str">
        <f t="shared" si="54"/>
        <v>Fife</v>
      </c>
      <c r="E281" s="255" t="str">
        <f t="shared" si="55"/>
        <v>LD</v>
      </c>
      <c r="F281" s="278" t="e">
        <f t="shared" si="56"/>
        <v>#REF!</v>
      </c>
      <c r="G281" s="246"/>
      <c r="I281" s="245"/>
    </row>
    <row r="282" spans="1:13" ht="20.25" x14ac:dyDescent="0.2">
      <c r="A282" s="247">
        <v>3</v>
      </c>
      <c r="B282" s="254">
        <f>[8]T15!C7</f>
        <v>202</v>
      </c>
      <c r="C282" s="272" t="str">
        <f t="shared" si="53"/>
        <v>Michael Carr</v>
      </c>
      <c r="D282" s="271" t="str">
        <f t="shared" si="54"/>
        <v>West of Scotland</v>
      </c>
      <c r="E282" s="255" t="str">
        <f t="shared" si="55"/>
        <v>LD</v>
      </c>
      <c r="F282" s="278"/>
      <c r="I282" s="245"/>
      <c r="M282" s="262"/>
    </row>
    <row r="283" spans="1:13" ht="20.25" x14ac:dyDescent="0.2">
      <c r="A283" s="247">
        <v>4</v>
      </c>
      <c r="B283" s="254">
        <f>[8]T15!C8</f>
        <v>44</v>
      </c>
      <c r="C283" s="272" t="str">
        <f t="shared" si="53"/>
        <v>Stephen Russell</v>
      </c>
      <c r="D283" s="271" t="str">
        <f t="shared" si="54"/>
        <v>Fife</v>
      </c>
      <c r="E283" s="255" t="str">
        <f t="shared" si="55"/>
        <v>LD</v>
      </c>
      <c r="F283" s="278" t="e">
        <f t="shared" si="56"/>
        <v>#REF!</v>
      </c>
      <c r="I283" s="245"/>
      <c r="M283" s="262"/>
    </row>
    <row r="284" spans="1:13" ht="20.25" x14ac:dyDescent="0.2">
      <c r="A284" s="247">
        <v>5</v>
      </c>
      <c r="B284" s="254">
        <f>[8]T15!C9</f>
        <v>143</v>
      </c>
      <c r="C284" s="272" t="str">
        <f t="shared" si="53"/>
        <v>Stephen Donaldson</v>
      </c>
      <c r="D284" s="271" t="str">
        <f t="shared" si="54"/>
        <v>Forth Valley</v>
      </c>
      <c r="E284" s="255" t="str">
        <f t="shared" si="55"/>
        <v>LD</v>
      </c>
      <c r="F284" s="278" t="e">
        <f t="shared" si="56"/>
        <v>#REF!</v>
      </c>
      <c r="I284" s="245"/>
      <c r="M284" s="262"/>
    </row>
    <row r="285" spans="1:13" ht="20.25" x14ac:dyDescent="0.2">
      <c r="A285" s="247">
        <v>6</v>
      </c>
      <c r="B285" s="254">
        <f>[8]T15!C10</f>
        <v>13</v>
      </c>
      <c r="C285" s="272" t="str">
        <f t="shared" si="53"/>
        <v>Craig Donaldson</v>
      </c>
      <c r="D285" s="271" t="str">
        <f t="shared" si="54"/>
        <v>Fife</v>
      </c>
      <c r="E285" s="255" t="str">
        <f t="shared" si="55"/>
        <v>LD</v>
      </c>
      <c r="F285" s="278" t="e">
        <f t="shared" si="56"/>
        <v>#REF!</v>
      </c>
      <c r="I285" s="245"/>
      <c r="M285" s="262"/>
    </row>
    <row r="286" spans="1:13" ht="20.25" x14ac:dyDescent="0.2">
      <c r="A286" s="247">
        <v>7</v>
      </c>
      <c r="B286" s="254">
        <f>[8]T15!C11</f>
        <v>0</v>
      </c>
      <c r="C286" s="272" t="e">
        <f t="shared" si="53"/>
        <v>#N/A</v>
      </c>
      <c r="D286" s="271" t="e">
        <f t="shared" si="54"/>
        <v>#N/A</v>
      </c>
      <c r="E286" s="255" t="e">
        <f t="shared" si="55"/>
        <v>#N/A</v>
      </c>
      <c r="F286" s="278" t="e">
        <f t="shared" si="56"/>
        <v>#REF!</v>
      </c>
      <c r="I286" s="245"/>
      <c r="M286" s="262"/>
    </row>
    <row r="287" spans="1:13" ht="20.25" x14ac:dyDescent="0.2">
      <c r="A287" s="247">
        <v>8</v>
      </c>
      <c r="B287" s="254">
        <f>[8]T15!C12</f>
        <v>0</v>
      </c>
      <c r="C287" s="272" t="e">
        <f t="shared" si="53"/>
        <v>#N/A</v>
      </c>
      <c r="D287" s="271" t="e">
        <f t="shared" si="54"/>
        <v>#N/A</v>
      </c>
      <c r="E287" s="255" t="e">
        <f t="shared" si="55"/>
        <v>#N/A</v>
      </c>
      <c r="F287" s="278" t="e">
        <f t="shared" si="56"/>
        <v>#REF!</v>
      </c>
      <c r="I287" s="245"/>
      <c r="M287" s="262"/>
    </row>
    <row r="288" spans="1:13" ht="20.25" x14ac:dyDescent="0.2">
      <c r="A288" s="279"/>
      <c r="B288" s="254"/>
      <c r="C288" s="272"/>
      <c r="D288" s="271"/>
      <c r="E288" s="255"/>
      <c r="F288" s="274"/>
      <c r="I288" s="245"/>
      <c r="M288" s="262"/>
    </row>
    <row r="289" spans="1:13" ht="20.25" x14ac:dyDescent="0.2">
      <c r="A289" s="247" t="s">
        <v>0</v>
      </c>
      <c r="B289" s="250" t="s">
        <v>48</v>
      </c>
      <c r="C289" s="287" t="str">
        <f>VLOOKUP(B289,timetabletrack,2)</f>
        <v>100m 14.5-16.0</v>
      </c>
      <c r="D289" s="280" t="str">
        <f>VLOOKUP(B289,timetabletrack,3)</f>
        <v>Male</v>
      </c>
      <c r="E289" s="285" t="str">
        <f>VLOOKUP(B289,timetabletrack,4)</f>
        <v>LD C2</v>
      </c>
      <c r="F289" s="233"/>
      <c r="H289" s="262"/>
      <c r="I289" s="262"/>
      <c r="J289" s="262"/>
      <c r="K289" s="262"/>
      <c r="L289" s="262"/>
      <c r="M289" s="262"/>
    </row>
    <row r="290" spans="1:13" ht="20.25" x14ac:dyDescent="0.2">
      <c r="A290" s="247" t="s">
        <v>24</v>
      </c>
      <c r="B290" s="254"/>
      <c r="C290" s="272"/>
      <c r="D290" s="271"/>
      <c r="E290" s="255"/>
      <c r="F290" s="274"/>
      <c r="H290" s="262"/>
      <c r="I290" s="262"/>
      <c r="J290" s="262"/>
      <c r="K290" s="262"/>
      <c r="L290" s="262"/>
      <c r="M290" s="262"/>
    </row>
    <row r="291" spans="1:13" ht="20.25" x14ac:dyDescent="0.2">
      <c r="A291" s="247">
        <v>1</v>
      </c>
      <c r="B291" s="254">
        <f>[8]T16!C5</f>
        <v>10</v>
      </c>
      <c r="C291" s="272" t="str">
        <f t="shared" ref="C291:C298" si="57">VLOOKUP($B291,athletes,2)</f>
        <v>Scott Birrell</v>
      </c>
      <c r="D291" s="271" t="str">
        <f t="shared" ref="D291:D298" si="58">VLOOKUP($B291,athletes,3)</f>
        <v>Fife</v>
      </c>
      <c r="E291" s="255" t="str">
        <f t="shared" ref="E291:E298" si="59">VLOOKUP($B291,athletes,4)</f>
        <v>LD</v>
      </c>
      <c r="F291" s="278" t="e">
        <f t="shared" ref="F291:F298" si="60">VLOOKUP(B291,classT16,5)</f>
        <v>#REF!</v>
      </c>
      <c r="H291" s="262"/>
      <c r="I291" s="262"/>
      <c r="J291" s="262"/>
      <c r="K291" s="262"/>
      <c r="L291" s="262"/>
      <c r="M291" s="262"/>
    </row>
    <row r="292" spans="1:13" ht="20.25" x14ac:dyDescent="0.2">
      <c r="A292" s="247">
        <v>2</v>
      </c>
      <c r="B292" s="254">
        <f>[8]T16!C6</f>
        <v>162</v>
      </c>
      <c r="C292" s="272" t="str">
        <f t="shared" si="57"/>
        <v>Lewis Welch</v>
      </c>
      <c r="D292" s="271" t="str">
        <f t="shared" si="58"/>
        <v>Highland</v>
      </c>
      <c r="E292" s="255" t="str">
        <f t="shared" si="59"/>
        <v>LD</v>
      </c>
      <c r="F292" s="278" t="e">
        <f t="shared" si="60"/>
        <v>#REF!</v>
      </c>
      <c r="H292" s="262"/>
      <c r="I292" s="262"/>
      <c r="J292" s="262"/>
      <c r="K292" s="262"/>
      <c r="L292" s="262"/>
      <c r="M292" s="262"/>
    </row>
    <row r="293" spans="1:13" ht="20.25" x14ac:dyDescent="0.2">
      <c r="A293" s="247">
        <v>3</v>
      </c>
      <c r="B293" s="254">
        <f>[8]T16!C7</f>
        <v>6</v>
      </c>
      <c r="C293" s="272" t="str">
        <f t="shared" si="57"/>
        <v>Adam Richards</v>
      </c>
      <c r="D293" s="271" t="str">
        <f t="shared" si="58"/>
        <v>Fife</v>
      </c>
      <c r="E293" s="255" t="str">
        <f t="shared" si="59"/>
        <v>LD</v>
      </c>
      <c r="F293" s="278" t="e">
        <f t="shared" si="60"/>
        <v>#REF!</v>
      </c>
      <c r="H293" s="262"/>
      <c r="I293" s="262"/>
      <c r="J293" s="262"/>
      <c r="K293" s="262"/>
      <c r="L293" s="262"/>
      <c r="M293" s="262"/>
    </row>
    <row r="294" spans="1:13" ht="20.25" x14ac:dyDescent="0.2">
      <c r="A294" s="247">
        <v>4</v>
      </c>
      <c r="B294" s="254">
        <f>[8]T16!C8</f>
        <v>43</v>
      </c>
      <c r="C294" s="272" t="str">
        <f t="shared" si="57"/>
        <v>Sandy Allan</v>
      </c>
      <c r="D294" s="271" t="str">
        <f t="shared" si="58"/>
        <v>Fife</v>
      </c>
      <c r="E294" s="255" t="str">
        <f t="shared" si="59"/>
        <v>LD</v>
      </c>
      <c r="F294" s="278" t="e">
        <f t="shared" si="60"/>
        <v>#REF!</v>
      </c>
      <c r="H294" s="262"/>
      <c r="I294" s="262"/>
      <c r="J294" s="262"/>
      <c r="K294" s="262"/>
      <c r="L294" s="262"/>
      <c r="M294" s="262"/>
    </row>
    <row r="295" spans="1:13" ht="20.25" x14ac:dyDescent="0.2">
      <c r="A295" s="247">
        <v>5</v>
      </c>
      <c r="B295" s="254">
        <f>[8]T16!C9</f>
        <v>211</v>
      </c>
      <c r="C295" s="272" t="str">
        <f t="shared" si="57"/>
        <v>Alex Oldham</v>
      </c>
      <c r="D295" s="271" t="str">
        <f t="shared" si="58"/>
        <v>West of Scotland</v>
      </c>
      <c r="E295" s="255" t="str">
        <f t="shared" si="59"/>
        <v>LD</v>
      </c>
      <c r="F295" s="278" t="e">
        <f t="shared" si="60"/>
        <v>#REF!</v>
      </c>
      <c r="H295" s="262"/>
      <c r="I295" s="262"/>
      <c r="J295" s="262"/>
      <c r="K295" s="262"/>
      <c r="L295" s="262"/>
      <c r="M295" s="262"/>
    </row>
    <row r="296" spans="1:13" ht="20.25" x14ac:dyDescent="0.2">
      <c r="A296" s="247">
        <v>6</v>
      </c>
      <c r="B296" s="254">
        <f>[8]T16!C10</f>
        <v>9</v>
      </c>
      <c r="C296" s="272" t="str">
        <f t="shared" si="57"/>
        <v>Irvin Wilson</v>
      </c>
      <c r="D296" s="271" t="str">
        <f t="shared" si="58"/>
        <v>Fife</v>
      </c>
      <c r="E296" s="255" t="str">
        <f t="shared" si="59"/>
        <v>LD</v>
      </c>
      <c r="F296" s="278" t="e">
        <f t="shared" si="60"/>
        <v>#REF!</v>
      </c>
      <c r="H296" s="262"/>
      <c r="I296" s="262"/>
      <c r="J296" s="262"/>
      <c r="K296" s="262"/>
      <c r="L296" s="262"/>
      <c r="M296" s="262"/>
    </row>
    <row r="297" spans="1:13" ht="20.25" x14ac:dyDescent="0.2">
      <c r="A297" s="247">
        <v>7</v>
      </c>
      <c r="B297" s="254">
        <f>[8]T16!C11</f>
        <v>20</v>
      </c>
      <c r="C297" s="272" t="str">
        <f t="shared" si="57"/>
        <v>Adam Faulds</v>
      </c>
      <c r="D297" s="271" t="str">
        <f t="shared" si="58"/>
        <v>Fife</v>
      </c>
      <c r="E297" s="255" t="str">
        <f t="shared" si="59"/>
        <v>LD</v>
      </c>
      <c r="F297" s="278" t="e">
        <f t="shared" si="60"/>
        <v>#REF!</v>
      </c>
      <c r="H297" s="262"/>
      <c r="I297" s="262"/>
      <c r="J297" s="262"/>
      <c r="K297" s="262"/>
      <c r="L297" s="262"/>
      <c r="M297" s="262"/>
    </row>
    <row r="298" spans="1:13" ht="20.25" x14ac:dyDescent="0.2">
      <c r="A298" s="247">
        <v>8</v>
      </c>
      <c r="B298" s="254">
        <f>[8]T16!C12</f>
        <v>0</v>
      </c>
      <c r="C298" s="272" t="e">
        <f t="shared" si="57"/>
        <v>#N/A</v>
      </c>
      <c r="D298" s="271" t="e">
        <f t="shared" si="58"/>
        <v>#N/A</v>
      </c>
      <c r="E298" s="255" t="e">
        <f t="shared" si="59"/>
        <v>#N/A</v>
      </c>
      <c r="F298" s="278" t="e">
        <f t="shared" si="60"/>
        <v>#REF!</v>
      </c>
      <c r="G298" s="246"/>
      <c r="H298" s="262"/>
      <c r="I298" s="262"/>
      <c r="J298" s="262"/>
      <c r="K298" s="262"/>
      <c r="L298" s="262"/>
      <c r="M298" s="262"/>
    </row>
    <row r="299" spans="1:13" ht="20.25" x14ac:dyDescent="0.2">
      <c r="A299" s="279"/>
      <c r="B299" s="254"/>
      <c r="C299" s="272"/>
      <c r="D299" s="271"/>
      <c r="E299" s="255"/>
      <c r="F299" s="274"/>
      <c r="G299" s="246"/>
      <c r="H299" s="262"/>
      <c r="I299" s="262"/>
      <c r="J299" s="262"/>
      <c r="K299" s="262"/>
      <c r="L299" s="262"/>
      <c r="M299" s="262"/>
    </row>
    <row r="300" spans="1:13" ht="20.25" x14ac:dyDescent="0.2">
      <c r="A300" s="247" t="s">
        <v>0</v>
      </c>
      <c r="B300" s="250" t="s">
        <v>49</v>
      </c>
      <c r="C300" s="287" t="str">
        <f>VLOOKUP(B300,timetabletrack,2)</f>
        <v xml:space="preserve">100m   14.5-16 Secs </v>
      </c>
      <c r="D300" s="280" t="str">
        <f>VLOOKUP(B300,timetabletrack,3)</f>
        <v>Male</v>
      </c>
      <c r="E300" s="285" t="str">
        <f>VLOOKUP(B300,timetabletrack,4)</f>
        <v>LD/VI C1</v>
      </c>
      <c r="F300" s="233"/>
      <c r="H300" s="262"/>
      <c r="I300" s="262"/>
      <c r="J300" s="262"/>
      <c r="K300" s="262"/>
      <c r="L300" s="262"/>
      <c r="M300" s="262"/>
    </row>
    <row r="301" spans="1:13" ht="20.25" x14ac:dyDescent="0.2">
      <c r="A301" s="247" t="s">
        <v>24</v>
      </c>
      <c r="B301" s="254"/>
      <c r="C301" s="272"/>
      <c r="D301" s="271"/>
      <c r="E301" s="255"/>
      <c r="F301" s="274"/>
      <c r="H301" s="262"/>
      <c r="I301" s="262"/>
      <c r="J301" s="262"/>
      <c r="K301" s="262"/>
      <c r="L301" s="262"/>
      <c r="M301" s="262"/>
    </row>
    <row r="302" spans="1:13" ht="20.25" x14ac:dyDescent="0.2">
      <c r="A302" s="247">
        <v>1</v>
      </c>
      <c r="B302" s="254">
        <f>[8]T17!C5</f>
        <v>241</v>
      </c>
      <c r="C302" s="272" t="str">
        <f t="shared" ref="C302:C309" si="61">VLOOKUP($B302,athletes,2)</f>
        <v>Stuart Gebbie</v>
      </c>
      <c r="D302" s="271" t="str">
        <f t="shared" ref="D302:D309" si="62">VLOOKUP($B302,athletes,3)</f>
        <v>Red Star</v>
      </c>
      <c r="E302" s="255" t="str">
        <f t="shared" ref="E302:E309" si="63">VLOOKUP($B302,athletes,4)</f>
        <v>VI</v>
      </c>
      <c r="F302" s="278" t="e">
        <f t="shared" ref="F302:F309" si="64">VLOOKUP(B302,classT17,5)</f>
        <v>#REF!</v>
      </c>
      <c r="H302" s="262"/>
      <c r="I302" s="262"/>
      <c r="J302" s="262"/>
      <c r="K302" s="262"/>
      <c r="L302" s="262"/>
      <c r="M302" s="262"/>
    </row>
    <row r="303" spans="1:13" ht="20.25" x14ac:dyDescent="0.2">
      <c r="A303" s="247">
        <v>2</v>
      </c>
      <c r="B303" s="254">
        <f>[8]T17!C6</f>
        <v>16</v>
      </c>
      <c r="C303" s="272" t="str">
        <f t="shared" si="61"/>
        <v>Mark Glover</v>
      </c>
      <c r="D303" s="271" t="str">
        <f t="shared" si="62"/>
        <v>Fife</v>
      </c>
      <c r="E303" s="255" t="str">
        <f t="shared" si="63"/>
        <v>LD</v>
      </c>
      <c r="F303" s="278" t="e">
        <f t="shared" si="64"/>
        <v>#REF!</v>
      </c>
      <c r="H303" s="262"/>
      <c r="I303" s="262"/>
      <c r="J303" s="262"/>
      <c r="K303" s="262"/>
      <c r="L303" s="262"/>
      <c r="M303" s="262"/>
    </row>
    <row r="304" spans="1:13" ht="20.25" x14ac:dyDescent="0.2">
      <c r="A304" s="247">
        <v>3</v>
      </c>
      <c r="B304" s="254">
        <f>[8]T17!C7</f>
        <v>199</v>
      </c>
      <c r="C304" s="272" t="str">
        <f t="shared" si="61"/>
        <v>David Mott</v>
      </c>
      <c r="D304" s="271" t="str">
        <f t="shared" si="62"/>
        <v>West of Scotland</v>
      </c>
      <c r="E304" s="255" t="str">
        <f t="shared" si="63"/>
        <v>LD</v>
      </c>
      <c r="F304" s="278" t="e">
        <f t="shared" si="64"/>
        <v>#REF!</v>
      </c>
      <c r="H304" s="262"/>
      <c r="I304" s="262"/>
      <c r="J304" s="262"/>
      <c r="K304" s="262"/>
      <c r="L304" s="262"/>
      <c r="M304" s="262"/>
    </row>
    <row r="305" spans="1:13" ht="20.25" x14ac:dyDescent="0.2">
      <c r="A305" s="247">
        <v>4</v>
      </c>
      <c r="B305" s="254">
        <f>[8]T17!C8</f>
        <v>161</v>
      </c>
      <c r="C305" s="272" t="str">
        <f t="shared" si="61"/>
        <v>John Anderson</v>
      </c>
      <c r="D305" s="271" t="str">
        <f t="shared" si="62"/>
        <v>Highland</v>
      </c>
      <c r="E305" s="255" t="str">
        <f t="shared" si="63"/>
        <v>LD</v>
      </c>
      <c r="F305" s="278" t="e">
        <f t="shared" si="64"/>
        <v>#REF!</v>
      </c>
      <c r="H305" s="262"/>
      <c r="I305" s="262"/>
      <c r="J305" s="262"/>
      <c r="K305" s="262"/>
      <c r="L305" s="262"/>
      <c r="M305" s="262"/>
    </row>
    <row r="306" spans="1:13" ht="20.25" x14ac:dyDescent="0.2">
      <c r="A306" s="247">
        <v>5</v>
      </c>
      <c r="B306" s="254">
        <f>[8]T17!C9</f>
        <v>38</v>
      </c>
      <c r="C306" s="272" t="str">
        <f t="shared" si="61"/>
        <v>Alan McManus</v>
      </c>
      <c r="D306" s="271" t="str">
        <f t="shared" si="62"/>
        <v>Fife</v>
      </c>
      <c r="E306" s="255" t="str">
        <f t="shared" si="63"/>
        <v>LD</v>
      </c>
      <c r="F306" s="278" t="e">
        <f t="shared" si="64"/>
        <v>#REF!</v>
      </c>
      <c r="H306" s="262"/>
      <c r="I306" s="262"/>
      <c r="J306" s="262"/>
      <c r="K306" s="262"/>
      <c r="L306" s="262"/>
      <c r="M306" s="262"/>
    </row>
    <row r="307" spans="1:13" ht="20.25" x14ac:dyDescent="0.2">
      <c r="A307" s="247">
        <v>6</v>
      </c>
      <c r="B307" s="254">
        <f>[8]T17!C10</f>
        <v>131</v>
      </c>
      <c r="C307" s="272" t="str">
        <f t="shared" si="61"/>
        <v>Paul Wotherspoon</v>
      </c>
      <c r="D307" s="271" t="str">
        <f t="shared" si="62"/>
        <v>Forth Valley</v>
      </c>
      <c r="E307" s="255" t="str">
        <f t="shared" si="63"/>
        <v>LD</v>
      </c>
      <c r="F307" s="278" t="e">
        <f t="shared" si="64"/>
        <v>#REF!</v>
      </c>
      <c r="H307" s="262"/>
      <c r="I307" s="262"/>
      <c r="J307" s="262"/>
      <c r="K307" s="262"/>
      <c r="L307" s="262"/>
      <c r="M307" s="262"/>
    </row>
    <row r="308" spans="1:13" ht="20.25" x14ac:dyDescent="0.2">
      <c r="A308" s="247">
        <v>7</v>
      </c>
      <c r="B308" s="254">
        <f>[8]T17!C11</f>
        <v>142</v>
      </c>
      <c r="C308" s="272" t="str">
        <f t="shared" si="61"/>
        <v>Gavin Miller</v>
      </c>
      <c r="D308" s="271" t="str">
        <f t="shared" si="62"/>
        <v>Forth Valley</v>
      </c>
      <c r="E308" s="255" t="str">
        <f t="shared" si="63"/>
        <v>LD</v>
      </c>
      <c r="F308" s="278" t="e">
        <f t="shared" si="64"/>
        <v>#REF!</v>
      </c>
      <c r="H308" s="262"/>
      <c r="I308" s="262"/>
      <c r="J308" s="262"/>
      <c r="K308" s="262"/>
      <c r="L308" s="262"/>
      <c r="M308" s="262"/>
    </row>
    <row r="309" spans="1:13" ht="20.25" x14ac:dyDescent="0.2">
      <c r="A309" s="247">
        <v>8</v>
      </c>
      <c r="B309" s="254">
        <f>[8]T17!C12</f>
        <v>23</v>
      </c>
      <c r="C309" s="272" t="str">
        <f t="shared" si="61"/>
        <v>Liam Downie</v>
      </c>
      <c r="D309" s="271" t="str">
        <f t="shared" si="62"/>
        <v>Fife</v>
      </c>
      <c r="E309" s="255" t="str">
        <f t="shared" si="63"/>
        <v>LD</v>
      </c>
      <c r="F309" s="278" t="e">
        <f t="shared" si="64"/>
        <v>#REF!</v>
      </c>
      <c r="H309" s="262"/>
      <c r="I309" s="262"/>
      <c r="J309" s="262"/>
      <c r="K309" s="262"/>
      <c r="L309" s="262"/>
      <c r="M309" s="262"/>
    </row>
    <row r="310" spans="1:13" ht="20.25" x14ac:dyDescent="0.2">
      <c r="A310" s="279"/>
      <c r="B310" s="254"/>
      <c r="C310" s="272"/>
      <c r="D310" s="271"/>
      <c r="E310" s="255"/>
      <c r="F310" s="274"/>
      <c r="H310" s="262"/>
      <c r="I310" s="262"/>
      <c r="J310" s="262"/>
      <c r="K310" s="262"/>
      <c r="L310" s="262"/>
      <c r="M310" s="262"/>
    </row>
    <row r="311" spans="1:13" ht="20.25" x14ac:dyDescent="0.2">
      <c r="A311" s="247" t="s">
        <v>0</v>
      </c>
      <c r="B311" s="250" t="s">
        <v>50</v>
      </c>
      <c r="C311" s="287" t="str">
        <f>VLOOKUP(B311,timetabletrack,2)</f>
        <v>100m    13 - 14.5 Secs</v>
      </c>
      <c r="D311" s="289" t="str">
        <f>VLOOKUP(B311,timetabletrack,3)</f>
        <v>Male</v>
      </c>
      <c r="E311" s="290" t="str">
        <f>VLOOKUP(B311,timetabletrack,4)</f>
        <v>LD  B2</v>
      </c>
      <c r="F311" s="291"/>
      <c r="H311" s="262"/>
      <c r="I311" s="262"/>
      <c r="J311" s="262"/>
      <c r="K311" s="262"/>
      <c r="L311" s="262"/>
      <c r="M311" s="262"/>
    </row>
    <row r="312" spans="1:13" ht="20.25" x14ac:dyDescent="0.2">
      <c r="A312" s="247" t="s">
        <v>24</v>
      </c>
      <c r="B312" s="254"/>
      <c r="C312" s="272"/>
      <c r="D312" s="271"/>
      <c r="E312" s="255"/>
      <c r="F312" s="274"/>
      <c r="H312" s="262"/>
      <c r="I312" s="262"/>
      <c r="J312" s="262"/>
      <c r="K312" s="262"/>
      <c r="L312" s="262"/>
      <c r="M312" s="262"/>
    </row>
    <row r="313" spans="1:13" ht="20.25" x14ac:dyDescent="0.2">
      <c r="A313" s="247">
        <v>1</v>
      </c>
      <c r="B313" s="254">
        <f>[8]T18!C5</f>
        <v>0</v>
      </c>
      <c r="C313" s="272" t="e">
        <f t="shared" ref="C313:C320" si="65">VLOOKUP($B313,athletes,2)</f>
        <v>#N/A</v>
      </c>
      <c r="D313" s="271" t="e">
        <f t="shared" ref="D313:D320" si="66">VLOOKUP($B313,athletes,3)</f>
        <v>#N/A</v>
      </c>
      <c r="E313" s="255" t="e">
        <f t="shared" ref="E313:E320" si="67">VLOOKUP($B313,athletes,4)</f>
        <v>#N/A</v>
      </c>
      <c r="F313" s="278" t="e">
        <f t="shared" ref="F313:F320" si="68">VLOOKUP(B313,classT18,5)</f>
        <v>#REF!</v>
      </c>
      <c r="H313" s="262"/>
      <c r="I313" s="262"/>
      <c r="J313" s="262"/>
      <c r="K313" s="262"/>
      <c r="L313" s="262"/>
      <c r="M313" s="262"/>
    </row>
    <row r="314" spans="1:13" ht="20.25" x14ac:dyDescent="0.2">
      <c r="A314" s="247">
        <v>2</v>
      </c>
      <c r="B314" s="254">
        <f>[8]T18!C6</f>
        <v>196</v>
      </c>
      <c r="C314" s="272" t="str">
        <f t="shared" si="65"/>
        <v>Andrew Larter</v>
      </c>
      <c r="D314" s="271" t="str">
        <f t="shared" si="66"/>
        <v>West of Scotland</v>
      </c>
      <c r="E314" s="255" t="str">
        <f t="shared" si="67"/>
        <v>LD</v>
      </c>
      <c r="F314" s="278" t="e">
        <f t="shared" si="68"/>
        <v>#REF!</v>
      </c>
      <c r="H314" s="262"/>
      <c r="I314" s="262"/>
      <c r="J314" s="262"/>
      <c r="K314" s="262"/>
      <c r="L314" s="262"/>
      <c r="M314" s="262"/>
    </row>
    <row r="315" spans="1:13" ht="20.25" x14ac:dyDescent="0.2">
      <c r="A315" s="247">
        <v>3</v>
      </c>
      <c r="B315" s="254">
        <f>[8]T18!C7</f>
        <v>194</v>
      </c>
      <c r="C315" s="272" t="str">
        <f t="shared" si="65"/>
        <v>Ryan Cuzen</v>
      </c>
      <c r="D315" s="271" t="str">
        <f t="shared" si="66"/>
        <v>West of Scotland</v>
      </c>
      <c r="E315" s="255" t="str">
        <f t="shared" si="67"/>
        <v>LD</v>
      </c>
      <c r="F315" s="278" t="e">
        <f t="shared" si="68"/>
        <v>#REF!</v>
      </c>
      <c r="H315" s="262"/>
      <c r="I315" s="262"/>
      <c r="J315" s="262"/>
      <c r="K315" s="262"/>
      <c r="L315" s="262"/>
      <c r="M315" s="262"/>
    </row>
    <row r="316" spans="1:13" ht="20.25" x14ac:dyDescent="0.2">
      <c r="A316" s="247">
        <v>4</v>
      </c>
      <c r="B316" s="254">
        <f>[8]T18!C8</f>
        <v>14</v>
      </c>
      <c r="C316" s="272" t="str">
        <f t="shared" si="65"/>
        <v>Daniel Henderson</v>
      </c>
      <c r="D316" s="271" t="str">
        <f t="shared" si="66"/>
        <v>Fife</v>
      </c>
      <c r="E316" s="255" t="str">
        <f t="shared" si="67"/>
        <v>LD</v>
      </c>
      <c r="F316" s="278" t="e">
        <f t="shared" si="68"/>
        <v>#REF!</v>
      </c>
      <c r="G316" s="246"/>
      <c r="H316" s="262"/>
      <c r="I316" s="262"/>
      <c r="J316" s="262"/>
      <c r="K316" s="262"/>
      <c r="L316" s="262"/>
      <c r="M316" s="262"/>
    </row>
    <row r="317" spans="1:13" ht="20.25" x14ac:dyDescent="0.2">
      <c r="A317" s="247">
        <v>5</v>
      </c>
      <c r="B317" s="254">
        <f>[8]T18!C9</f>
        <v>207</v>
      </c>
      <c r="C317" s="272" t="str">
        <f t="shared" si="65"/>
        <v>Fraser Brash</v>
      </c>
      <c r="D317" s="271" t="str">
        <f t="shared" si="66"/>
        <v>West of Scotland</v>
      </c>
      <c r="E317" s="255" t="str">
        <f t="shared" si="67"/>
        <v>LD</v>
      </c>
      <c r="F317" s="278" t="e">
        <f t="shared" si="68"/>
        <v>#REF!</v>
      </c>
      <c r="G317" s="246"/>
      <c r="H317" s="262"/>
      <c r="I317" s="262"/>
      <c r="J317" s="262"/>
      <c r="K317" s="262"/>
      <c r="L317" s="262"/>
      <c r="M317" s="262"/>
    </row>
    <row r="318" spans="1:13" ht="20.25" x14ac:dyDescent="0.2">
      <c r="A318" s="247">
        <v>6</v>
      </c>
      <c r="B318" s="254">
        <f>[8]T18!C10</f>
        <v>34</v>
      </c>
      <c r="C318" s="272" t="str">
        <f t="shared" si="65"/>
        <v>Sam Fernando</v>
      </c>
      <c r="D318" s="271" t="str">
        <f t="shared" si="66"/>
        <v>Fife</v>
      </c>
      <c r="E318" s="255" t="str">
        <f t="shared" si="67"/>
        <v>LD</v>
      </c>
      <c r="F318" s="278" t="e">
        <f t="shared" si="68"/>
        <v>#REF!</v>
      </c>
      <c r="H318" s="262"/>
      <c r="I318" s="262"/>
      <c r="J318" s="262"/>
      <c r="K318" s="262"/>
      <c r="L318" s="262"/>
      <c r="M318" s="262"/>
    </row>
    <row r="319" spans="1:13" ht="20.25" x14ac:dyDescent="0.2">
      <c r="A319" s="247">
        <v>7</v>
      </c>
      <c r="B319" s="254">
        <f>[8]T18!C11</f>
        <v>0</v>
      </c>
      <c r="C319" s="272" t="e">
        <f t="shared" si="65"/>
        <v>#N/A</v>
      </c>
      <c r="D319" s="271" t="e">
        <f t="shared" si="66"/>
        <v>#N/A</v>
      </c>
      <c r="E319" s="255" t="e">
        <f t="shared" si="67"/>
        <v>#N/A</v>
      </c>
      <c r="F319" s="278" t="e">
        <f t="shared" si="68"/>
        <v>#REF!</v>
      </c>
      <c r="H319" s="262"/>
      <c r="I319" s="262"/>
      <c r="J319" s="262"/>
      <c r="K319" s="262"/>
      <c r="L319" s="262"/>
      <c r="M319" s="262"/>
    </row>
    <row r="320" spans="1:13" ht="20.25" x14ac:dyDescent="0.2">
      <c r="A320" s="247">
        <v>8</v>
      </c>
      <c r="B320" s="254">
        <f>[8]T18!C12</f>
        <v>0</v>
      </c>
      <c r="C320" s="272" t="e">
        <f t="shared" si="65"/>
        <v>#N/A</v>
      </c>
      <c r="D320" s="271" t="e">
        <f t="shared" si="66"/>
        <v>#N/A</v>
      </c>
      <c r="E320" s="255" t="e">
        <f t="shared" si="67"/>
        <v>#N/A</v>
      </c>
      <c r="F320" s="278" t="e">
        <f t="shared" si="68"/>
        <v>#REF!</v>
      </c>
      <c r="H320" s="262"/>
      <c r="I320" s="262"/>
      <c r="J320" s="262"/>
      <c r="K320" s="262"/>
      <c r="L320" s="262"/>
      <c r="M320" s="262"/>
    </row>
    <row r="321" spans="1:13" ht="20.25" x14ac:dyDescent="0.2">
      <c r="A321" s="279"/>
      <c r="B321" s="254"/>
      <c r="C321" s="272"/>
      <c r="D321" s="271"/>
      <c r="E321" s="255"/>
      <c r="F321" s="274"/>
      <c r="H321" s="262"/>
      <c r="I321" s="262"/>
      <c r="J321" s="262"/>
      <c r="K321" s="262"/>
      <c r="L321" s="262"/>
      <c r="M321" s="262"/>
    </row>
    <row r="322" spans="1:13" ht="20.25" x14ac:dyDescent="0.2">
      <c r="A322" s="247" t="s">
        <v>0</v>
      </c>
      <c r="B322" s="250" t="s">
        <v>51</v>
      </c>
      <c r="C322" s="287" t="str">
        <f>VLOOKUP(B322,timetabletrack,2)</f>
        <v>100m     13-14.5Secs</v>
      </c>
      <c r="D322" s="280" t="str">
        <f>VLOOKUP(B322,timetabletrack,3)</f>
        <v xml:space="preserve">Male </v>
      </c>
      <c r="E322" s="285" t="str">
        <f>VLOOKUP(B322,timetabletrack,4)</f>
        <v>LD B1</v>
      </c>
      <c r="F322" s="233"/>
      <c r="H322" s="262"/>
      <c r="I322" s="262"/>
      <c r="J322" s="262"/>
      <c r="K322" s="262"/>
      <c r="L322" s="262"/>
      <c r="M322" s="262"/>
    </row>
    <row r="323" spans="1:13" ht="20.25" x14ac:dyDescent="0.2">
      <c r="A323" s="247" t="s">
        <v>24</v>
      </c>
      <c r="B323" s="254"/>
      <c r="C323" s="272"/>
      <c r="D323" s="271"/>
      <c r="E323" s="255"/>
      <c r="F323" s="274"/>
      <c r="H323" s="262"/>
      <c r="I323" s="262"/>
      <c r="J323" s="262"/>
      <c r="K323" s="262"/>
      <c r="L323" s="262"/>
      <c r="M323" s="262"/>
    </row>
    <row r="324" spans="1:13" ht="20.25" x14ac:dyDescent="0.2">
      <c r="A324" s="247">
        <v>1</v>
      </c>
      <c r="B324" s="254">
        <f>[8]T19!C5</f>
        <v>243</v>
      </c>
      <c r="C324" s="272" t="str">
        <f t="shared" ref="C324:C332" si="69">VLOOKUP($B324,athletes,2)</f>
        <v>Rhys Paterson</v>
      </c>
      <c r="D324" s="271" t="str">
        <f t="shared" ref="D324:D332" si="70">VLOOKUP($B324,athletes,3)</f>
        <v>Dundee HH</v>
      </c>
      <c r="E324" s="255" t="str">
        <f t="shared" ref="E324:E332" si="71">VLOOKUP($B324,athletes,4)</f>
        <v>VI</v>
      </c>
      <c r="F324" s="278" t="e">
        <f>VLOOKUP(B324,classT19,5)</f>
        <v>#NAME?</v>
      </c>
      <c r="H324" s="262"/>
      <c r="I324" s="262"/>
      <c r="J324" s="262"/>
      <c r="K324" s="262"/>
      <c r="L324" s="262"/>
      <c r="M324" s="262"/>
    </row>
    <row r="325" spans="1:13" ht="20.25" x14ac:dyDescent="0.2">
      <c r="A325" s="247">
        <v>2</v>
      </c>
      <c r="B325" s="254">
        <f>[8]T19!C6</f>
        <v>133</v>
      </c>
      <c r="C325" s="272" t="str">
        <f t="shared" si="69"/>
        <v>Kenneth Holderness</v>
      </c>
      <c r="D325" s="271" t="str">
        <f t="shared" si="70"/>
        <v>Forth Valley</v>
      </c>
      <c r="E325" s="255" t="str">
        <f t="shared" si="71"/>
        <v>LD</v>
      </c>
      <c r="F325" s="278" t="e">
        <f>VLOOKUP(B325,classT19,5)</f>
        <v>#NAME?</v>
      </c>
      <c r="H325" s="262"/>
      <c r="I325" s="262"/>
      <c r="J325" s="262"/>
      <c r="K325" s="262"/>
      <c r="L325" s="262"/>
      <c r="M325" s="262"/>
    </row>
    <row r="326" spans="1:13" ht="20.25" x14ac:dyDescent="0.2">
      <c r="A326" s="247">
        <v>3</v>
      </c>
      <c r="B326" s="254">
        <f>[8]T19!C7</f>
        <v>226</v>
      </c>
      <c r="C326" s="272" t="str">
        <f t="shared" si="69"/>
        <v>Kalid Ginade</v>
      </c>
      <c r="D326" s="271" t="str">
        <f t="shared" si="70"/>
        <v>West of Scotland</v>
      </c>
      <c r="E326" s="255" t="str">
        <f t="shared" si="71"/>
        <v>LD</v>
      </c>
      <c r="F326" s="278" t="e">
        <f>VLOOKUP(B326,classT19,5)</f>
        <v>#NAME?</v>
      </c>
      <c r="H326" s="262"/>
      <c r="I326" s="262"/>
      <c r="J326" s="262"/>
      <c r="K326" s="262"/>
      <c r="L326" s="262"/>
      <c r="M326" s="262"/>
    </row>
    <row r="327" spans="1:13" ht="20.25" x14ac:dyDescent="0.2">
      <c r="A327" s="247">
        <v>4</v>
      </c>
      <c r="B327" s="254">
        <f>[8]T19!C8</f>
        <v>160</v>
      </c>
      <c r="C327" s="272" t="str">
        <f t="shared" si="69"/>
        <v>Finlay MacLennan</v>
      </c>
      <c r="D327" s="271" t="str">
        <f t="shared" si="70"/>
        <v>Highland</v>
      </c>
      <c r="E327" s="255" t="str">
        <f t="shared" si="71"/>
        <v>LD</v>
      </c>
      <c r="F327" s="278" t="e">
        <f>VLOOKUP(B327,classT19,5)</f>
        <v>#NAME?</v>
      </c>
      <c r="H327" s="262"/>
      <c r="I327" s="262"/>
      <c r="J327" s="262"/>
      <c r="K327" s="262"/>
      <c r="L327" s="262"/>
      <c r="M327" s="262"/>
    </row>
    <row r="328" spans="1:13" ht="20.25" x14ac:dyDescent="0.2">
      <c r="A328" s="247">
        <v>5</v>
      </c>
      <c r="B328" s="254">
        <f>[8]T19!C9</f>
        <v>140</v>
      </c>
      <c r="C328" s="272" t="str">
        <f t="shared" si="69"/>
        <v>David Harley</v>
      </c>
      <c r="D328" s="271" t="str">
        <f t="shared" si="70"/>
        <v>Forth Valley</v>
      </c>
      <c r="E328" s="255" t="str">
        <f t="shared" si="71"/>
        <v>LD</v>
      </c>
      <c r="F328" s="278" t="e">
        <f>VLOOKUP(B328,classT19,5)</f>
        <v>#NAME?</v>
      </c>
      <c r="H328" s="262"/>
      <c r="I328" s="262"/>
      <c r="J328" s="262"/>
      <c r="K328" s="262"/>
      <c r="L328" s="262"/>
      <c r="M328" s="262"/>
    </row>
    <row r="329" spans="1:13" ht="20.25" x14ac:dyDescent="0.2">
      <c r="A329" s="247">
        <v>6</v>
      </c>
      <c r="B329" s="254">
        <f>[8]T19!C10</f>
        <v>200</v>
      </c>
      <c r="C329" s="272" t="str">
        <f t="shared" si="69"/>
        <v>Gavin Roberts</v>
      </c>
      <c r="D329" s="271" t="str">
        <f t="shared" si="70"/>
        <v>West of Scotland</v>
      </c>
      <c r="E329" s="255" t="str">
        <f t="shared" si="71"/>
        <v>LD</v>
      </c>
      <c r="F329" s="278" t="e">
        <f>VLOOKUP(B329,classT19,5)</f>
        <v>#NAME?</v>
      </c>
      <c r="H329" s="262"/>
      <c r="I329" s="262"/>
      <c r="J329" s="262"/>
      <c r="K329" s="262"/>
      <c r="L329" s="262"/>
      <c r="M329" s="262"/>
    </row>
    <row r="330" spans="1:13" ht="20.25" x14ac:dyDescent="0.2">
      <c r="A330" s="247">
        <v>7</v>
      </c>
      <c r="B330" s="254">
        <f>[8]T19!C11</f>
        <v>191</v>
      </c>
      <c r="C330" s="272" t="str">
        <f t="shared" si="69"/>
        <v>Jack Burrows</v>
      </c>
      <c r="D330" s="271" t="str">
        <f t="shared" si="70"/>
        <v>West of Scotland</v>
      </c>
      <c r="E330" s="255" t="str">
        <f t="shared" si="71"/>
        <v>LD</v>
      </c>
      <c r="F330" s="278" t="e">
        <f>VLOOKUP(B330,classT19,5)</f>
        <v>#NAME?</v>
      </c>
      <c r="H330" s="262"/>
      <c r="I330" s="262"/>
      <c r="J330" s="262"/>
      <c r="K330" s="262"/>
      <c r="L330" s="262"/>
      <c r="M330" s="262"/>
    </row>
    <row r="331" spans="1:13" ht="20.25" x14ac:dyDescent="0.2">
      <c r="A331" s="247">
        <v>8</v>
      </c>
      <c r="B331" s="254">
        <f>[8]T19!C12</f>
        <v>0</v>
      </c>
      <c r="C331" s="272" t="e">
        <f t="shared" si="69"/>
        <v>#N/A</v>
      </c>
      <c r="D331" s="271" t="e">
        <f t="shared" si="70"/>
        <v>#N/A</v>
      </c>
      <c r="E331" s="255" t="e">
        <f t="shared" si="71"/>
        <v>#N/A</v>
      </c>
      <c r="F331" s="278" t="e">
        <f>VLOOKUP(B331,classT19,5)</f>
        <v>#NAME?</v>
      </c>
      <c r="H331" s="262"/>
      <c r="I331" s="262"/>
      <c r="J331" s="262"/>
      <c r="K331" s="262"/>
      <c r="L331" s="262"/>
      <c r="M331" s="262"/>
    </row>
    <row r="332" spans="1:13" ht="20.25" x14ac:dyDescent="0.2">
      <c r="A332" s="279"/>
      <c r="B332" s="254"/>
      <c r="C332" s="272" t="e">
        <f t="shared" si="69"/>
        <v>#N/A</v>
      </c>
      <c r="D332" s="271" t="e">
        <f t="shared" si="70"/>
        <v>#N/A</v>
      </c>
      <c r="E332" s="255" t="e">
        <f t="shared" si="71"/>
        <v>#N/A</v>
      </c>
      <c r="F332" s="274"/>
      <c r="H332" s="262"/>
      <c r="I332" s="262"/>
      <c r="J332" s="262"/>
      <c r="K332" s="262"/>
      <c r="L332" s="262"/>
      <c r="M332" s="262"/>
    </row>
    <row r="333" spans="1:13" ht="20.25" x14ac:dyDescent="0.2">
      <c r="A333" s="247" t="s">
        <v>0</v>
      </c>
      <c r="B333" s="250" t="s">
        <v>52</v>
      </c>
      <c r="C333" s="287" t="str">
        <f>VLOOKUP(B333,timetabletrack,2)</f>
        <v>100m -13 Secs</v>
      </c>
      <c r="D333" s="280" t="str">
        <f>VLOOKUP(B333,timetabletrack,3)</f>
        <v>Male</v>
      </c>
      <c r="E333" s="285" t="str">
        <f>VLOOKUP(B333,timetabletrack,4)</f>
        <v>LD   A</v>
      </c>
      <c r="F333" s="233"/>
      <c r="G333" s="246"/>
      <c r="H333" s="262"/>
      <c r="I333" s="262"/>
      <c r="J333" s="262"/>
      <c r="K333" s="262"/>
      <c r="L333" s="262"/>
      <c r="M333" s="262"/>
    </row>
    <row r="334" spans="1:13" ht="20.25" x14ac:dyDescent="0.2">
      <c r="A334" s="247" t="s">
        <v>24</v>
      </c>
      <c r="B334" s="254"/>
      <c r="C334" s="272"/>
      <c r="D334" s="271"/>
      <c r="E334" s="255"/>
      <c r="F334" s="274"/>
      <c r="G334" s="246"/>
      <c r="H334" s="262"/>
      <c r="I334" s="262"/>
      <c r="J334" s="262"/>
      <c r="K334" s="262"/>
      <c r="L334" s="262"/>
      <c r="M334" s="262"/>
    </row>
    <row r="335" spans="1:13" ht="20.25" x14ac:dyDescent="0.2">
      <c r="A335" s="247">
        <v>1</v>
      </c>
      <c r="B335" s="254">
        <f>[8]T20!C5</f>
        <v>139</v>
      </c>
      <c r="C335" s="272" t="str">
        <f t="shared" ref="C335:C342" si="72">VLOOKUP($B335,athletes,2)</f>
        <v>Withdrawn</v>
      </c>
      <c r="D335" s="271">
        <f t="shared" ref="D335:D342" si="73">VLOOKUP($B335,athletes,3)</f>
        <v>0</v>
      </c>
      <c r="E335" s="255">
        <f t="shared" ref="E335:E342" si="74">VLOOKUP($B335,athletes,4)</f>
        <v>0</v>
      </c>
      <c r="F335" s="278" t="e">
        <f t="shared" ref="F335:F342" si="75">VLOOKUP(B335,classT20,5)</f>
        <v>#REF!</v>
      </c>
      <c r="H335" s="262"/>
      <c r="I335" s="262"/>
      <c r="J335" s="262"/>
      <c r="K335" s="262"/>
      <c r="L335" s="262"/>
      <c r="M335" s="262"/>
    </row>
    <row r="336" spans="1:13" ht="20.25" x14ac:dyDescent="0.2">
      <c r="A336" s="247">
        <v>2</v>
      </c>
      <c r="B336" s="254">
        <f>[8]T20!C6</f>
        <v>164</v>
      </c>
      <c r="C336" s="272" t="str">
        <f t="shared" si="72"/>
        <v>Matthew Paterson</v>
      </c>
      <c r="D336" s="271" t="str">
        <f t="shared" si="73"/>
        <v>Highland</v>
      </c>
      <c r="E336" s="255" t="str">
        <f t="shared" si="74"/>
        <v>LD</v>
      </c>
      <c r="F336" s="278" t="e">
        <f t="shared" si="75"/>
        <v>#REF!</v>
      </c>
      <c r="H336" s="262"/>
      <c r="I336" s="262"/>
      <c r="J336" s="262"/>
      <c r="K336" s="262"/>
      <c r="L336" s="262"/>
      <c r="M336" s="262"/>
    </row>
    <row r="337" spans="1:13" ht="20.25" x14ac:dyDescent="0.2">
      <c r="A337" s="247">
        <v>3</v>
      </c>
      <c r="B337" s="254">
        <f>[8]T20!C7</f>
        <v>136</v>
      </c>
      <c r="C337" s="272" t="str">
        <f t="shared" si="72"/>
        <v>George Le Hardy</v>
      </c>
      <c r="D337" s="271" t="str">
        <f t="shared" si="73"/>
        <v>Forth Valley</v>
      </c>
      <c r="E337" s="255" t="str">
        <f t="shared" si="74"/>
        <v>LD</v>
      </c>
      <c r="F337" s="278" t="e">
        <f t="shared" si="75"/>
        <v>#REF!</v>
      </c>
      <c r="H337" s="262"/>
      <c r="I337" s="262"/>
      <c r="J337" s="262"/>
      <c r="K337" s="262"/>
      <c r="L337" s="262"/>
      <c r="M337" s="262"/>
    </row>
    <row r="338" spans="1:13" ht="20.25" x14ac:dyDescent="0.2">
      <c r="A338" s="247">
        <v>4</v>
      </c>
      <c r="B338" s="254">
        <f>[8]T20!C8</f>
        <v>208</v>
      </c>
      <c r="C338" s="272" t="str">
        <f t="shared" si="72"/>
        <v>Robert Ferrol</v>
      </c>
      <c r="D338" s="271" t="str">
        <f t="shared" si="73"/>
        <v>West of Scotland</v>
      </c>
      <c r="E338" s="255" t="str">
        <f t="shared" si="74"/>
        <v>LD</v>
      </c>
      <c r="F338" s="278" t="e">
        <f>VLOOKUP(B338,classT20,5)</f>
        <v>#REF!</v>
      </c>
      <c r="H338" s="262"/>
      <c r="I338" s="262"/>
      <c r="J338" s="262"/>
      <c r="K338" s="262"/>
      <c r="L338" s="262"/>
      <c r="M338" s="262"/>
    </row>
    <row r="339" spans="1:13" ht="20.25" x14ac:dyDescent="0.2">
      <c r="A339" s="247">
        <v>5</v>
      </c>
      <c r="B339" s="254">
        <f>[8]T20!C9</f>
        <v>203</v>
      </c>
      <c r="C339" s="272" t="str">
        <f t="shared" si="72"/>
        <v>John Bradley</v>
      </c>
      <c r="D339" s="271" t="str">
        <f t="shared" si="73"/>
        <v>West of Scotland</v>
      </c>
      <c r="E339" s="255" t="str">
        <f t="shared" si="74"/>
        <v>LD</v>
      </c>
      <c r="F339" s="278" t="e">
        <f t="shared" si="75"/>
        <v>#REF!</v>
      </c>
      <c r="H339" s="262"/>
      <c r="I339" s="262"/>
      <c r="J339" s="262"/>
      <c r="K339" s="262"/>
      <c r="L339" s="262"/>
      <c r="M339" s="262"/>
    </row>
    <row r="340" spans="1:13" ht="20.25" x14ac:dyDescent="0.2">
      <c r="A340" s="247">
        <v>6</v>
      </c>
      <c r="B340" s="254">
        <f>[8]T20!C10</f>
        <v>206</v>
      </c>
      <c r="C340" s="272" t="str">
        <f t="shared" si="72"/>
        <v>Nathan Fleetwood</v>
      </c>
      <c r="D340" s="271" t="str">
        <f t="shared" si="73"/>
        <v>West of Scotland</v>
      </c>
      <c r="E340" s="255" t="str">
        <f t="shared" si="74"/>
        <v>LD</v>
      </c>
      <c r="F340" s="278" t="e">
        <f t="shared" si="75"/>
        <v>#REF!</v>
      </c>
      <c r="H340" s="262"/>
      <c r="I340" s="262"/>
      <c r="J340" s="262"/>
      <c r="K340" s="262"/>
      <c r="L340" s="262"/>
      <c r="M340" s="262"/>
    </row>
    <row r="341" spans="1:13" ht="20.25" x14ac:dyDescent="0.2">
      <c r="A341" s="247">
        <v>7</v>
      </c>
      <c r="B341" s="254">
        <f>[8]T20!C11</f>
        <v>136</v>
      </c>
      <c r="C341" s="272" t="str">
        <f t="shared" si="72"/>
        <v>George Le Hardy</v>
      </c>
      <c r="D341" s="271" t="str">
        <f t="shared" si="73"/>
        <v>Forth Valley</v>
      </c>
      <c r="E341" s="255" t="str">
        <f t="shared" si="74"/>
        <v>LD</v>
      </c>
      <c r="F341" s="278" t="e">
        <f t="shared" si="75"/>
        <v>#REF!</v>
      </c>
      <c r="H341" s="262"/>
      <c r="I341" s="262"/>
      <c r="J341" s="262"/>
      <c r="K341" s="262"/>
      <c r="L341" s="262"/>
      <c r="M341" s="262"/>
    </row>
    <row r="342" spans="1:13" ht="20.25" x14ac:dyDescent="0.2">
      <c r="A342" s="247">
        <v>8</v>
      </c>
      <c r="B342" s="254">
        <f>[8]T20!C12</f>
        <v>198</v>
      </c>
      <c r="C342" s="272" t="str">
        <f t="shared" si="72"/>
        <v>Sean McCormick</v>
      </c>
      <c r="D342" s="271" t="str">
        <f t="shared" si="73"/>
        <v>West of Scotland</v>
      </c>
      <c r="E342" s="255" t="str">
        <f t="shared" si="74"/>
        <v>LD</v>
      </c>
      <c r="F342" s="278" t="e">
        <f t="shared" si="75"/>
        <v>#REF!</v>
      </c>
      <c r="H342" s="262"/>
      <c r="I342" s="262"/>
      <c r="J342" s="262"/>
      <c r="K342" s="262"/>
      <c r="L342" s="262"/>
      <c r="M342" s="262"/>
    </row>
    <row r="343" spans="1:13" ht="20.25" x14ac:dyDescent="0.2">
      <c r="A343" s="279"/>
      <c r="B343" s="254"/>
      <c r="C343" s="272"/>
      <c r="D343" s="271"/>
      <c r="E343" s="255"/>
      <c r="F343" s="274"/>
      <c r="H343" s="262"/>
      <c r="I343" s="262"/>
      <c r="J343" s="262"/>
      <c r="K343" s="262"/>
      <c r="L343" s="262"/>
      <c r="M343" s="262"/>
    </row>
    <row r="344" spans="1:13" ht="20.25" x14ac:dyDescent="0.2">
      <c r="A344" s="247" t="s">
        <v>0</v>
      </c>
      <c r="B344" s="250" t="s">
        <v>53</v>
      </c>
      <c r="C344" s="287" t="str">
        <f>VLOOKUP(B344,timetabletrack,2)</f>
        <v>100m Race Runner</v>
      </c>
      <c r="D344" s="280" t="str">
        <f>VLOOKUP(B344,timetabletrack,3)</f>
        <v>Male / Female</v>
      </c>
      <c r="E344" s="285" t="str">
        <f>VLOOKUP(B344,timetabletrack,4)</f>
        <v>RR1</v>
      </c>
      <c r="F344" s="233"/>
      <c r="H344" s="262"/>
      <c r="I344" s="262"/>
      <c r="J344" s="262"/>
      <c r="K344" s="262"/>
      <c r="L344" s="262"/>
      <c r="M344" s="262"/>
    </row>
    <row r="345" spans="1:13" ht="20.25" x14ac:dyDescent="0.2">
      <c r="A345" s="247" t="s">
        <v>24</v>
      </c>
      <c r="B345" s="254"/>
      <c r="C345" s="272"/>
      <c r="D345" s="271"/>
      <c r="E345" s="255"/>
      <c r="F345" s="274"/>
      <c r="H345" s="262"/>
      <c r="I345" s="262"/>
      <c r="J345" s="262"/>
      <c r="K345" s="262"/>
      <c r="L345" s="262"/>
      <c r="M345" s="262"/>
    </row>
    <row r="346" spans="1:13" ht="20.25" x14ac:dyDescent="0.2">
      <c r="A346" s="247">
        <v>1</v>
      </c>
      <c r="B346" s="254">
        <f>[8]T21!C5</f>
        <v>0</v>
      </c>
      <c r="C346" s="272" t="e">
        <f t="shared" ref="C346:C353" si="76">VLOOKUP($B346,athletes,2)</f>
        <v>#N/A</v>
      </c>
      <c r="D346" s="271" t="e">
        <f t="shared" ref="D346:D353" si="77">VLOOKUP($B346,athletes,3)</f>
        <v>#N/A</v>
      </c>
      <c r="E346" s="255" t="e">
        <f t="shared" ref="E346:E353" si="78">VLOOKUP($B346,athletes,4)</f>
        <v>#N/A</v>
      </c>
      <c r="F346" s="278" t="e">
        <f t="shared" ref="F346:F353" si="79">VLOOKUP(B346,classT21,5)</f>
        <v>#REF!</v>
      </c>
      <c r="H346" s="262"/>
      <c r="I346" s="262"/>
      <c r="J346" s="262"/>
      <c r="K346" s="262"/>
      <c r="L346" s="262"/>
      <c r="M346" s="262"/>
    </row>
    <row r="347" spans="1:13" ht="20.25" x14ac:dyDescent="0.2">
      <c r="A347" s="247">
        <v>2</v>
      </c>
      <c r="B347" s="254">
        <f>[8]T21!C6</f>
        <v>231</v>
      </c>
      <c r="C347" s="272" t="str">
        <f t="shared" si="76"/>
        <v>Rhys Burton</v>
      </c>
      <c r="D347" s="271" t="str">
        <f t="shared" si="77"/>
        <v>Red Star</v>
      </c>
      <c r="E347" s="255" t="str">
        <f t="shared" si="78"/>
        <v>RR1</v>
      </c>
      <c r="F347" s="278" t="e">
        <f t="shared" si="79"/>
        <v>#REF!</v>
      </c>
      <c r="H347" s="262"/>
      <c r="I347" s="262"/>
      <c r="J347" s="262"/>
      <c r="K347" s="262"/>
      <c r="L347" s="262"/>
      <c r="M347" s="262"/>
    </row>
    <row r="348" spans="1:13" ht="20.25" x14ac:dyDescent="0.2">
      <c r="A348" s="247">
        <v>3</v>
      </c>
      <c r="B348" s="254">
        <f>[8]T21!C7</f>
        <v>0</v>
      </c>
      <c r="C348" s="272" t="e">
        <f t="shared" si="76"/>
        <v>#N/A</v>
      </c>
      <c r="D348" s="271" t="e">
        <f t="shared" si="77"/>
        <v>#N/A</v>
      </c>
      <c r="E348" s="255" t="e">
        <f t="shared" si="78"/>
        <v>#N/A</v>
      </c>
      <c r="F348" s="278" t="e">
        <f t="shared" si="79"/>
        <v>#REF!</v>
      </c>
      <c r="H348" s="262"/>
      <c r="I348" s="262"/>
      <c r="J348" s="262"/>
      <c r="K348" s="262"/>
      <c r="L348" s="262"/>
      <c r="M348" s="262"/>
    </row>
    <row r="349" spans="1:13" ht="20.25" x14ac:dyDescent="0.2">
      <c r="A349" s="247">
        <v>4</v>
      </c>
      <c r="B349" s="254">
        <f>[8]T21!C8</f>
        <v>188</v>
      </c>
      <c r="C349" s="272" t="str">
        <f t="shared" si="76"/>
        <v>Niamh Sandeman</v>
      </c>
      <c r="D349" s="271" t="str">
        <f t="shared" si="77"/>
        <v>Perth</v>
      </c>
      <c r="E349" s="255" t="str">
        <f t="shared" si="78"/>
        <v>RR1</v>
      </c>
      <c r="F349" s="278" t="e">
        <f t="shared" si="79"/>
        <v>#REF!</v>
      </c>
      <c r="H349" s="262"/>
      <c r="I349" s="262"/>
      <c r="J349" s="262"/>
      <c r="K349" s="262"/>
      <c r="L349" s="262"/>
      <c r="M349" s="262"/>
    </row>
    <row r="350" spans="1:13" ht="20.25" x14ac:dyDescent="0.2">
      <c r="A350" s="247">
        <v>5</v>
      </c>
      <c r="B350" s="254">
        <f>[8]T21!C9</f>
        <v>0</v>
      </c>
      <c r="C350" s="272" t="e">
        <f t="shared" si="76"/>
        <v>#N/A</v>
      </c>
      <c r="D350" s="271" t="e">
        <f t="shared" si="77"/>
        <v>#N/A</v>
      </c>
      <c r="E350" s="255" t="e">
        <f t="shared" si="78"/>
        <v>#N/A</v>
      </c>
      <c r="F350" s="278" t="e">
        <f t="shared" si="79"/>
        <v>#REF!</v>
      </c>
      <c r="H350" s="262"/>
      <c r="I350" s="262"/>
      <c r="J350" s="262"/>
      <c r="K350" s="262"/>
      <c r="L350" s="262"/>
      <c r="M350" s="262"/>
    </row>
    <row r="351" spans="1:13" ht="20.25" x14ac:dyDescent="0.2">
      <c r="A351" s="247">
        <v>6</v>
      </c>
      <c r="B351" s="254">
        <f>[8]T21!C10</f>
        <v>175</v>
      </c>
      <c r="C351" s="272" t="str">
        <f t="shared" si="76"/>
        <v>Elaine Boyd</v>
      </c>
      <c r="D351" s="271" t="str">
        <f t="shared" si="77"/>
        <v>Lothian</v>
      </c>
      <c r="E351" s="255" t="str">
        <f t="shared" si="78"/>
        <v>RR1</v>
      </c>
      <c r="F351" s="278" t="e">
        <f t="shared" si="79"/>
        <v>#REF!</v>
      </c>
      <c r="G351" s="246"/>
      <c r="H351" s="262"/>
      <c r="I351" s="262"/>
      <c r="J351" s="262"/>
      <c r="K351" s="262"/>
      <c r="L351" s="262"/>
      <c r="M351" s="262"/>
    </row>
    <row r="352" spans="1:13" ht="20.25" x14ac:dyDescent="0.2">
      <c r="A352" s="247">
        <v>7</v>
      </c>
      <c r="B352" s="254">
        <f>[8]T21!C11</f>
        <v>0</v>
      </c>
      <c r="C352" s="272" t="e">
        <f t="shared" si="76"/>
        <v>#N/A</v>
      </c>
      <c r="D352" s="271" t="e">
        <f t="shared" si="77"/>
        <v>#N/A</v>
      </c>
      <c r="E352" s="255" t="e">
        <f t="shared" si="78"/>
        <v>#N/A</v>
      </c>
      <c r="F352" s="278" t="e">
        <f t="shared" si="79"/>
        <v>#REF!</v>
      </c>
      <c r="G352" s="246"/>
      <c r="H352" s="262"/>
      <c r="I352" s="262"/>
      <c r="J352" s="262"/>
      <c r="K352" s="262"/>
      <c r="L352" s="262"/>
      <c r="M352" s="262"/>
    </row>
    <row r="353" spans="1:13" ht="20.25" x14ac:dyDescent="0.2">
      <c r="A353" s="247">
        <v>8</v>
      </c>
      <c r="B353" s="254">
        <f>[8]T21!C12</f>
        <v>0</v>
      </c>
      <c r="C353" s="272" t="e">
        <f t="shared" si="76"/>
        <v>#N/A</v>
      </c>
      <c r="D353" s="271" t="e">
        <f t="shared" si="77"/>
        <v>#N/A</v>
      </c>
      <c r="E353" s="255" t="e">
        <f t="shared" si="78"/>
        <v>#N/A</v>
      </c>
      <c r="F353" s="278" t="e">
        <f t="shared" si="79"/>
        <v>#REF!</v>
      </c>
      <c r="H353" s="262"/>
      <c r="I353" s="262"/>
      <c r="J353" s="262"/>
      <c r="K353" s="262"/>
      <c r="L353" s="262"/>
      <c r="M353" s="262"/>
    </row>
    <row r="354" spans="1:13" ht="20.25" x14ac:dyDescent="0.2">
      <c r="A354" s="279"/>
      <c r="B354" s="254"/>
      <c r="C354" s="272"/>
      <c r="D354" s="271"/>
      <c r="E354" s="255"/>
      <c r="F354" s="274"/>
      <c r="H354" s="262"/>
      <c r="I354" s="262"/>
      <c r="J354" s="262"/>
      <c r="K354" s="262"/>
      <c r="L354" s="262"/>
      <c r="M354" s="262"/>
    </row>
    <row r="355" spans="1:13" ht="20.25" x14ac:dyDescent="0.2">
      <c r="A355" s="247" t="s">
        <v>0</v>
      </c>
      <c r="B355" s="250" t="s">
        <v>54</v>
      </c>
      <c r="C355" s="287" t="str">
        <f>VLOOKUP(B355,timetabletrack,2)</f>
        <v>100m Race Runner</v>
      </c>
      <c r="D355" s="280" t="str">
        <f>VLOOKUP(B355,timetabletrack,3)</f>
        <v>Male/ Female</v>
      </c>
      <c r="E355" s="285" t="str">
        <f>VLOOKUP(B355,timetabletrack,4)</f>
        <v>RR2</v>
      </c>
      <c r="F355" s="233"/>
      <c r="H355" s="262"/>
      <c r="I355" s="262"/>
      <c r="J355" s="262"/>
      <c r="K355" s="262"/>
      <c r="L355" s="262"/>
      <c r="M355" s="262"/>
    </row>
    <row r="356" spans="1:13" ht="20.25" x14ac:dyDescent="0.2">
      <c r="A356" s="247" t="s">
        <v>24</v>
      </c>
      <c r="B356" s="254"/>
      <c r="C356" s="272"/>
      <c r="D356" s="271"/>
      <c r="E356" s="255"/>
      <c r="F356" s="274"/>
      <c r="H356" s="262"/>
      <c r="I356" s="262"/>
      <c r="J356" s="262"/>
      <c r="K356" s="262"/>
      <c r="L356" s="262"/>
      <c r="M356" s="262"/>
    </row>
    <row r="357" spans="1:13" ht="20.25" x14ac:dyDescent="0.2">
      <c r="A357" s="247">
        <v>1</v>
      </c>
      <c r="B357" s="254">
        <f>[8]T22!C5</f>
        <v>0</v>
      </c>
      <c r="C357" s="272" t="e">
        <f>VLOOKUP($B357,athletes,2)</f>
        <v>#N/A</v>
      </c>
      <c r="D357" s="271" t="e">
        <f t="shared" ref="D357:D364" si="80">VLOOKUP($B357,athletes,3)</f>
        <v>#N/A</v>
      </c>
      <c r="E357" s="255" t="e">
        <f t="shared" ref="E357:E364" si="81">VLOOKUP($B357,athletes,4)</f>
        <v>#N/A</v>
      </c>
      <c r="F357" s="278" t="e">
        <f t="shared" ref="F357:F364" si="82">VLOOKUP(B357,ClassT22,5)</f>
        <v>#REF!</v>
      </c>
      <c r="H357" s="262"/>
      <c r="I357" s="262"/>
      <c r="J357" s="262"/>
      <c r="K357" s="262"/>
      <c r="L357" s="262"/>
      <c r="M357" s="262"/>
    </row>
    <row r="358" spans="1:13" ht="20.25" x14ac:dyDescent="0.2">
      <c r="A358" s="247">
        <v>2</v>
      </c>
      <c r="B358" s="254">
        <f>[8]T22!C6</f>
        <v>230</v>
      </c>
      <c r="C358" s="272" t="str">
        <f t="shared" ref="C358:C364" si="83">IF(B358="","",VLOOKUP($B358,athletes,2))</f>
        <v>Hannah Archibald</v>
      </c>
      <c r="D358" s="271" t="str">
        <f t="shared" si="80"/>
        <v>Red Star</v>
      </c>
      <c r="E358" s="255" t="str">
        <f t="shared" si="81"/>
        <v>RR3</v>
      </c>
      <c r="F358" s="278" t="e">
        <f t="shared" si="82"/>
        <v>#REF!</v>
      </c>
      <c r="H358" s="262"/>
      <c r="I358" s="262"/>
      <c r="J358" s="262"/>
      <c r="K358" s="262"/>
      <c r="L358" s="262"/>
      <c r="M358" s="262"/>
    </row>
    <row r="359" spans="1:13" ht="20.25" x14ac:dyDescent="0.2">
      <c r="A359" s="247">
        <v>3</v>
      </c>
      <c r="B359" s="254">
        <f>[8]T22!C7</f>
        <v>0</v>
      </c>
      <c r="C359" s="272" t="e">
        <f t="shared" si="83"/>
        <v>#N/A</v>
      </c>
      <c r="D359" s="271" t="e">
        <f t="shared" si="80"/>
        <v>#N/A</v>
      </c>
      <c r="E359" s="255" t="e">
        <f t="shared" si="81"/>
        <v>#N/A</v>
      </c>
      <c r="F359" s="278" t="e">
        <f t="shared" si="82"/>
        <v>#REF!</v>
      </c>
      <c r="H359" s="262"/>
      <c r="I359" s="262"/>
      <c r="J359" s="262"/>
      <c r="K359" s="262"/>
      <c r="L359" s="262"/>
      <c r="M359" s="262"/>
    </row>
    <row r="360" spans="1:13" ht="20.25" x14ac:dyDescent="0.2">
      <c r="A360" s="247">
        <v>4</v>
      </c>
      <c r="B360" s="254">
        <f>[8]T22!C8</f>
        <v>159</v>
      </c>
      <c r="C360" s="272" t="str">
        <f t="shared" si="83"/>
        <v>Kerry Mathers</v>
      </c>
      <c r="D360" s="271" t="str">
        <f t="shared" si="80"/>
        <v>Grampian</v>
      </c>
      <c r="E360" s="255" t="str">
        <f t="shared" si="81"/>
        <v>RR2</v>
      </c>
      <c r="F360" s="278" t="e">
        <f t="shared" si="82"/>
        <v>#REF!</v>
      </c>
      <c r="H360" s="262"/>
      <c r="I360" s="262"/>
      <c r="J360" s="262"/>
      <c r="K360" s="262"/>
      <c r="L360" s="262"/>
      <c r="M360" s="262"/>
    </row>
    <row r="361" spans="1:13" ht="20.25" x14ac:dyDescent="0.2">
      <c r="A361" s="247">
        <v>5</v>
      </c>
      <c r="B361" s="254">
        <f>[8]T22!C9</f>
        <v>0</v>
      </c>
      <c r="C361" s="272" t="e">
        <f t="shared" si="83"/>
        <v>#N/A</v>
      </c>
      <c r="D361" s="271" t="e">
        <f t="shared" si="80"/>
        <v>#N/A</v>
      </c>
      <c r="E361" s="255" t="e">
        <f t="shared" si="81"/>
        <v>#N/A</v>
      </c>
      <c r="F361" s="278" t="e">
        <f t="shared" si="82"/>
        <v>#REF!</v>
      </c>
      <c r="H361" s="262"/>
      <c r="I361" s="262"/>
      <c r="J361" s="262"/>
      <c r="K361" s="262"/>
      <c r="L361" s="262"/>
      <c r="M361" s="262"/>
    </row>
    <row r="362" spans="1:13" ht="20.25" x14ac:dyDescent="0.2">
      <c r="A362" s="247">
        <v>6</v>
      </c>
      <c r="B362" s="254">
        <f>[8]T22!C10</f>
        <v>229</v>
      </c>
      <c r="C362" s="272" t="str">
        <f t="shared" si="83"/>
        <v>Lauren Gallagher</v>
      </c>
      <c r="D362" s="271" t="str">
        <f t="shared" si="80"/>
        <v>Red Star</v>
      </c>
      <c r="E362" s="255" t="str">
        <f t="shared" si="81"/>
        <v>RR2</v>
      </c>
      <c r="F362" s="278" t="e">
        <f t="shared" si="82"/>
        <v>#REF!</v>
      </c>
      <c r="H362" s="262"/>
      <c r="I362" s="262"/>
      <c r="J362" s="262"/>
      <c r="K362" s="262"/>
      <c r="L362" s="262"/>
      <c r="M362" s="262"/>
    </row>
    <row r="363" spans="1:13" ht="20.25" x14ac:dyDescent="0.2">
      <c r="A363" s="247">
        <v>7</v>
      </c>
      <c r="B363" s="254">
        <f>[8]T22!C11</f>
        <v>0</v>
      </c>
      <c r="C363" s="272" t="e">
        <f t="shared" si="83"/>
        <v>#N/A</v>
      </c>
      <c r="D363" s="271" t="e">
        <f t="shared" si="80"/>
        <v>#N/A</v>
      </c>
      <c r="E363" s="255" t="e">
        <f t="shared" si="81"/>
        <v>#N/A</v>
      </c>
      <c r="F363" s="278" t="e">
        <f t="shared" si="82"/>
        <v>#REF!</v>
      </c>
      <c r="H363" s="262"/>
      <c r="I363" s="262"/>
      <c r="J363" s="262"/>
      <c r="K363" s="262"/>
      <c r="L363" s="262"/>
      <c r="M363" s="262"/>
    </row>
    <row r="364" spans="1:13" ht="20.25" x14ac:dyDescent="0.2">
      <c r="A364" s="247">
        <v>8</v>
      </c>
      <c r="B364" s="254">
        <f>[8]T22!C12</f>
        <v>148</v>
      </c>
      <c r="C364" s="272" t="str">
        <f t="shared" si="83"/>
        <v>Harris Menshawi</v>
      </c>
      <c r="D364" s="271" t="str">
        <f t="shared" si="80"/>
        <v>Forth Valley</v>
      </c>
      <c r="E364" s="255" t="str">
        <f t="shared" si="81"/>
        <v>RR2</v>
      </c>
      <c r="F364" s="278" t="e">
        <f t="shared" si="82"/>
        <v>#REF!</v>
      </c>
      <c r="H364" s="262"/>
      <c r="I364" s="262"/>
      <c r="J364" s="262"/>
      <c r="K364" s="262"/>
      <c r="L364" s="262"/>
      <c r="M364" s="262"/>
    </row>
    <row r="365" spans="1:13" ht="20.25" x14ac:dyDescent="0.2">
      <c r="A365" s="279"/>
      <c r="B365" s="254"/>
      <c r="C365" s="272"/>
      <c r="D365" s="271"/>
      <c r="E365" s="255"/>
      <c r="F365" s="274"/>
      <c r="H365" s="262"/>
      <c r="I365" s="262"/>
      <c r="J365" s="262"/>
      <c r="K365" s="262"/>
      <c r="L365" s="262"/>
      <c r="M365" s="262"/>
    </row>
    <row r="366" spans="1:13" ht="20.25" x14ac:dyDescent="0.2">
      <c r="A366" s="247" t="s">
        <v>0</v>
      </c>
      <c r="B366" s="250" t="s">
        <v>55</v>
      </c>
      <c r="C366" s="287" t="str">
        <f>VLOOKUP(B366,timetabletrack,2)</f>
        <v>100m</v>
      </c>
      <c r="D366" s="280" t="str">
        <f>VLOOKUP(B366,timetabletrack,3)</f>
        <v>Male/Female</v>
      </c>
      <c r="E366" s="285" t="str">
        <f>VLOOKUP(B366,timetabletrack,4)</f>
        <v>W/C 3/4</v>
      </c>
      <c r="F366" s="233"/>
      <c r="H366" s="262"/>
      <c r="I366" s="262"/>
      <c r="J366" s="262"/>
      <c r="K366" s="262"/>
      <c r="L366" s="262"/>
      <c r="M366" s="262"/>
    </row>
    <row r="367" spans="1:13" ht="20.25" x14ac:dyDescent="0.2">
      <c r="A367" s="247" t="s">
        <v>24</v>
      </c>
      <c r="B367" s="254"/>
      <c r="C367" s="272"/>
      <c r="D367" s="271"/>
      <c r="E367" s="255"/>
      <c r="F367" s="274"/>
      <c r="H367" s="262"/>
      <c r="I367" s="262"/>
      <c r="J367" s="262"/>
      <c r="K367" s="262"/>
      <c r="L367" s="262"/>
      <c r="M367" s="262"/>
    </row>
    <row r="368" spans="1:13" ht="20.25" x14ac:dyDescent="0.2">
      <c r="A368" s="247">
        <v>1</v>
      </c>
      <c r="B368" s="254">
        <f>[8]T23!C5</f>
        <v>150</v>
      </c>
      <c r="C368" s="272" t="str">
        <f t="shared" ref="C368:C375" si="84">VLOOKUP($B368,athletes,2)</f>
        <v>David Dent</v>
      </c>
      <c r="D368" s="271" t="str">
        <f t="shared" ref="D368:D375" si="85">VLOOKUP($B368,athletes,3)</f>
        <v>Forth Valley</v>
      </c>
      <c r="E368" s="255" t="str">
        <f t="shared" ref="E368:E375" si="86">VLOOKUP($B368,athletes,4)</f>
        <v>WC4</v>
      </c>
      <c r="F368" s="278" t="e">
        <f t="shared" ref="F368:F375" si="87">VLOOKUP(B368,classT23,5)</f>
        <v>#REF!</v>
      </c>
      <c r="H368" s="262"/>
      <c r="I368" s="262"/>
      <c r="J368" s="262"/>
      <c r="K368" s="262"/>
      <c r="L368" s="262"/>
      <c r="M368" s="262"/>
    </row>
    <row r="369" spans="1:13" ht="20.25" x14ac:dyDescent="0.2">
      <c r="A369" s="247">
        <v>2</v>
      </c>
      <c r="B369" s="254">
        <f>[8]T23!C6</f>
        <v>0</v>
      </c>
      <c r="C369" s="272" t="e">
        <f t="shared" si="84"/>
        <v>#N/A</v>
      </c>
      <c r="D369" s="271" t="e">
        <f t="shared" si="85"/>
        <v>#N/A</v>
      </c>
      <c r="E369" s="255" t="e">
        <f t="shared" si="86"/>
        <v>#N/A</v>
      </c>
      <c r="F369" s="278" t="e">
        <f t="shared" si="87"/>
        <v>#REF!</v>
      </c>
      <c r="H369" s="262"/>
      <c r="I369" s="262"/>
      <c r="J369" s="262"/>
      <c r="K369" s="262"/>
      <c r="L369" s="262"/>
      <c r="M369" s="262"/>
    </row>
    <row r="370" spans="1:13" ht="20.25" x14ac:dyDescent="0.2">
      <c r="A370" s="247">
        <v>3</v>
      </c>
      <c r="B370" s="254">
        <f>[8]T23!C7</f>
        <v>242</v>
      </c>
      <c r="C370" s="272" t="str">
        <f t="shared" si="84"/>
        <v>Murran Mackay</v>
      </c>
      <c r="D370" s="271" t="str">
        <f t="shared" si="85"/>
        <v>Red Star</v>
      </c>
      <c r="E370" s="255" t="str">
        <f t="shared" si="86"/>
        <v>WC3</v>
      </c>
      <c r="F370" s="278" t="e">
        <f t="shared" si="87"/>
        <v>#REF!</v>
      </c>
      <c r="H370" s="262"/>
      <c r="I370" s="262"/>
      <c r="J370" s="262"/>
      <c r="K370" s="262"/>
      <c r="L370" s="262"/>
      <c r="M370" s="262"/>
    </row>
    <row r="371" spans="1:13" ht="20.25" x14ac:dyDescent="0.2">
      <c r="A371" s="247">
        <v>4</v>
      </c>
      <c r="B371" s="254">
        <f>[8]T23!C8</f>
        <v>118</v>
      </c>
      <c r="C371" s="272" t="str">
        <f t="shared" si="84"/>
        <v>Susanne McGrath</v>
      </c>
      <c r="D371" s="271" t="str">
        <f t="shared" si="85"/>
        <v>Fife</v>
      </c>
      <c r="E371" s="255" t="str">
        <f t="shared" si="86"/>
        <v>WC4</v>
      </c>
      <c r="F371" s="278" t="e">
        <f t="shared" si="87"/>
        <v>#REF!</v>
      </c>
      <c r="H371" s="262"/>
      <c r="I371" s="262"/>
      <c r="J371" s="262"/>
      <c r="K371" s="262"/>
      <c r="L371" s="262"/>
      <c r="M371" s="262"/>
    </row>
    <row r="372" spans="1:13" ht="20.25" x14ac:dyDescent="0.2">
      <c r="A372" s="247">
        <v>5</v>
      </c>
      <c r="B372" s="254">
        <f>[8]T23!C9</f>
        <v>151</v>
      </c>
      <c r="C372" s="272" t="str">
        <f t="shared" si="84"/>
        <v>Lizzie Jackson</v>
      </c>
      <c r="D372" s="271" t="str">
        <f t="shared" si="85"/>
        <v>Forth Valley</v>
      </c>
      <c r="E372" s="255" t="str">
        <f t="shared" si="86"/>
        <v>WC4</v>
      </c>
      <c r="F372" s="278" t="e">
        <f t="shared" si="87"/>
        <v>#REF!</v>
      </c>
      <c r="G372" s="246"/>
      <c r="H372" s="262"/>
      <c r="I372" s="262"/>
      <c r="J372" s="262"/>
      <c r="K372" s="262"/>
      <c r="L372" s="262"/>
      <c r="M372" s="262"/>
    </row>
    <row r="373" spans="1:13" ht="20.25" x14ac:dyDescent="0.2">
      <c r="A373" s="247">
        <v>6</v>
      </c>
      <c r="B373" s="254">
        <f>[8]T23!C10</f>
        <v>0</v>
      </c>
      <c r="C373" s="272" t="e">
        <f t="shared" si="84"/>
        <v>#N/A</v>
      </c>
      <c r="D373" s="271" t="e">
        <f t="shared" si="85"/>
        <v>#N/A</v>
      </c>
      <c r="E373" s="255" t="e">
        <f t="shared" si="86"/>
        <v>#N/A</v>
      </c>
      <c r="F373" s="278" t="e">
        <f t="shared" si="87"/>
        <v>#REF!</v>
      </c>
      <c r="G373" s="246"/>
      <c r="H373" s="262"/>
      <c r="I373" s="262"/>
      <c r="J373" s="262"/>
      <c r="K373" s="262"/>
      <c r="L373" s="262"/>
      <c r="M373" s="262"/>
    </row>
    <row r="374" spans="1:13" ht="20.25" x14ac:dyDescent="0.2">
      <c r="A374" s="247">
        <v>7</v>
      </c>
      <c r="B374" s="254">
        <f>[8]T23!C11</f>
        <v>0</v>
      </c>
      <c r="C374" s="272" t="e">
        <f t="shared" si="84"/>
        <v>#N/A</v>
      </c>
      <c r="D374" s="271" t="e">
        <f t="shared" si="85"/>
        <v>#N/A</v>
      </c>
      <c r="E374" s="255" t="e">
        <f t="shared" si="86"/>
        <v>#N/A</v>
      </c>
      <c r="F374" s="278" t="e">
        <f t="shared" si="87"/>
        <v>#REF!</v>
      </c>
      <c r="H374" s="262"/>
      <c r="I374" s="262"/>
      <c r="J374" s="262"/>
      <c r="K374" s="262"/>
      <c r="L374" s="262"/>
      <c r="M374" s="262"/>
    </row>
    <row r="375" spans="1:13" ht="20.25" x14ac:dyDescent="0.2">
      <c r="A375" s="247">
        <v>8</v>
      </c>
      <c r="B375" s="254">
        <f>[8]T23!C12</f>
        <v>0</v>
      </c>
      <c r="C375" s="272" t="e">
        <f t="shared" si="84"/>
        <v>#N/A</v>
      </c>
      <c r="D375" s="271" t="e">
        <f t="shared" si="85"/>
        <v>#N/A</v>
      </c>
      <c r="E375" s="255" t="e">
        <f t="shared" si="86"/>
        <v>#N/A</v>
      </c>
      <c r="F375" s="278" t="e">
        <f t="shared" si="87"/>
        <v>#REF!</v>
      </c>
      <c r="H375" s="262"/>
      <c r="I375" s="262"/>
      <c r="J375" s="262"/>
      <c r="K375" s="262"/>
      <c r="L375" s="262"/>
      <c r="M375" s="262"/>
    </row>
    <row r="376" spans="1:13" ht="20.25" x14ac:dyDescent="0.2">
      <c r="A376" s="279"/>
      <c r="B376" s="254"/>
      <c r="C376" s="272"/>
      <c r="D376" s="271"/>
      <c r="E376" s="255"/>
      <c r="F376" s="274"/>
      <c r="H376" s="262"/>
      <c r="I376" s="262"/>
      <c r="J376" s="262"/>
      <c r="K376" s="262"/>
      <c r="L376" s="262"/>
      <c r="M376" s="262"/>
    </row>
    <row r="377" spans="1:13" ht="20.25" x14ac:dyDescent="0.2">
      <c r="A377" s="247" t="s">
        <v>0</v>
      </c>
      <c r="B377" s="250" t="s">
        <v>56</v>
      </c>
      <c r="C377" s="287" t="str">
        <f>VLOOKUP(B377,timetabletrack,2)</f>
        <v>100m</v>
      </c>
      <c r="D377" s="280" t="str">
        <f>VLOOKUP(B377,timetabletrack,3)</f>
        <v>Male/Female</v>
      </c>
      <c r="E377" s="285" t="str">
        <f>VLOOKUP(B377,timetabletrack,4)</f>
        <v>W/C1/2  RR3</v>
      </c>
      <c r="F377" s="233"/>
      <c r="H377" s="262"/>
      <c r="I377" s="262"/>
      <c r="J377" s="262"/>
      <c r="K377" s="262"/>
      <c r="L377" s="262"/>
      <c r="M377" s="262"/>
    </row>
    <row r="378" spans="1:13" ht="20.25" x14ac:dyDescent="0.2">
      <c r="A378" s="247" t="s">
        <v>24</v>
      </c>
      <c r="B378" s="254"/>
      <c r="C378" s="272"/>
      <c r="D378" s="271"/>
      <c r="E378" s="255"/>
      <c r="F378" s="274"/>
      <c r="H378" s="262"/>
      <c r="I378" s="262"/>
      <c r="J378" s="262"/>
      <c r="K378" s="262"/>
      <c r="L378" s="262"/>
      <c r="M378" s="262"/>
    </row>
    <row r="379" spans="1:13" ht="20.25" x14ac:dyDescent="0.2">
      <c r="A379" s="247">
        <v>1</v>
      </c>
      <c r="B379" s="254">
        <f>[8]T24!C5</f>
        <v>232</v>
      </c>
      <c r="C379" s="272" t="str">
        <f t="shared" ref="C379:C386" si="88">VLOOKUP($B379,athletes,2)</f>
        <v>Kyle Brotherton</v>
      </c>
      <c r="D379" s="271" t="str">
        <f t="shared" ref="D379:D386" si="89">VLOOKUP($B379,athletes,3)</f>
        <v>Red Star</v>
      </c>
      <c r="E379" s="255" t="str">
        <f t="shared" ref="E379:E386" si="90">VLOOKUP($B379,athletes,4)</f>
        <v>WC3</v>
      </c>
      <c r="F379" s="278" t="e">
        <f t="shared" ref="F379:F386" si="91">VLOOKUP(B379,classT24,5)</f>
        <v>#REF!</v>
      </c>
      <c r="H379" s="262"/>
      <c r="I379" s="262"/>
      <c r="J379" s="262"/>
      <c r="K379" s="262"/>
      <c r="L379" s="262"/>
      <c r="M379" s="262"/>
    </row>
    <row r="380" spans="1:13" ht="20.25" x14ac:dyDescent="0.2">
      <c r="A380" s="247">
        <v>2</v>
      </c>
      <c r="B380" s="254">
        <f>[8]T24!C6</f>
        <v>234</v>
      </c>
      <c r="C380" s="272" t="str">
        <f t="shared" si="88"/>
        <v>Luke Deighan</v>
      </c>
      <c r="D380" s="271" t="str">
        <f t="shared" si="89"/>
        <v>Red Star</v>
      </c>
      <c r="E380" s="255" t="str">
        <f t="shared" si="90"/>
        <v>WC2</v>
      </c>
      <c r="F380" s="278" t="e">
        <f t="shared" si="91"/>
        <v>#REF!</v>
      </c>
      <c r="H380" s="262"/>
      <c r="I380" s="262"/>
      <c r="J380" s="262"/>
      <c r="K380" s="262"/>
      <c r="L380" s="262"/>
      <c r="M380" s="262"/>
    </row>
    <row r="381" spans="1:13" ht="20.25" x14ac:dyDescent="0.2">
      <c r="A381" s="247">
        <v>3</v>
      </c>
      <c r="B381" s="254">
        <f>[8]T24!C7</f>
        <v>4</v>
      </c>
      <c r="C381" s="272" t="str">
        <f t="shared" si="88"/>
        <v>Sean Frame</v>
      </c>
      <c r="D381" s="271" t="str">
        <f t="shared" si="89"/>
        <v>Dumfries &amp; Galloway</v>
      </c>
      <c r="E381" s="255" t="str">
        <f t="shared" si="90"/>
        <v>WC1</v>
      </c>
      <c r="F381" s="278" t="e">
        <f t="shared" si="91"/>
        <v>#REF!</v>
      </c>
      <c r="H381" s="262"/>
      <c r="I381" s="262"/>
      <c r="J381" s="262"/>
      <c r="K381" s="262"/>
      <c r="L381" s="262"/>
      <c r="M381" s="262"/>
    </row>
    <row r="382" spans="1:13" ht="20.25" x14ac:dyDescent="0.2">
      <c r="A382" s="247">
        <v>4</v>
      </c>
      <c r="B382" s="254">
        <f>[8]T24!C8</f>
        <v>228</v>
      </c>
      <c r="C382" s="272" t="str">
        <f t="shared" si="88"/>
        <v>Gavin Drysdale</v>
      </c>
      <c r="D382" s="271" t="str">
        <f t="shared" si="89"/>
        <v>Red Star</v>
      </c>
      <c r="E382" s="255" t="str">
        <f t="shared" si="90"/>
        <v>RR3</v>
      </c>
      <c r="F382" s="278" t="e">
        <f t="shared" si="91"/>
        <v>#REF!</v>
      </c>
      <c r="H382" s="262"/>
      <c r="I382" s="262"/>
      <c r="J382" s="262"/>
      <c r="K382" s="262"/>
      <c r="L382" s="262"/>
      <c r="M382" s="262"/>
    </row>
    <row r="383" spans="1:13" ht="20.25" x14ac:dyDescent="0.2">
      <c r="A383" s="247">
        <v>5</v>
      </c>
      <c r="B383" s="254">
        <f>[8]T24!C9</f>
        <v>236</v>
      </c>
      <c r="C383" s="272" t="str">
        <f t="shared" si="88"/>
        <v>Meggan Dawson-Farrell</v>
      </c>
      <c r="D383" s="271" t="str">
        <f t="shared" si="89"/>
        <v>Red Star</v>
      </c>
      <c r="E383" s="255" t="str">
        <f t="shared" si="90"/>
        <v>WC1</v>
      </c>
      <c r="F383" s="278" t="e">
        <f t="shared" si="91"/>
        <v>#REF!</v>
      </c>
      <c r="H383" s="262"/>
      <c r="I383" s="262"/>
      <c r="J383" s="262"/>
      <c r="K383" s="262"/>
      <c r="L383" s="262"/>
      <c r="M383" s="262"/>
    </row>
    <row r="384" spans="1:13" ht="20.25" x14ac:dyDescent="0.2">
      <c r="A384" s="247">
        <v>6</v>
      </c>
      <c r="B384" s="254">
        <f>[8]T24!C10</f>
        <v>235</v>
      </c>
      <c r="C384" s="272" t="str">
        <f t="shared" si="88"/>
        <v>Gemma Scott</v>
      </c>
      <c r="D384" s="271" t="str">
        <f t="shared" si="89"/>
        <v>Red Star</v>
      </c>
      <c r="E384" s="255" t="str">
        <f t="shared" si="90"/>
        <v>WC2</v>
      </c>
      <c r="F384" s="278" t="e">
        <f t="shared" si="91"/>
        <v>#REF!</v>
      </c>
      <c r="H384" s="262"/>
      <c r="I384" s="262"/>
      <c r="J384" s="262"/>
      <c r="K384" s="262"/>
      <c r="L384" s="262"/>
      <c r="M384" s="262"/>
    </row>
    <row r="385" spans="1:13" ht="20.25" x14ac:dyDescent="0.2">
      <c r="A385" s="247">
        <v>7</v>
      </c>
      <c r="B385" s="254">
        <f>[8]T24!C11</f>
        <v>233</v>
      </c>
      <c r="C385" s="272" t="str">
        <f t="shared" si="88"/>
        <v>Shelby Watson</v>
      </c>
      <c r="D385" s="271" t="str">
        <f t="shared" si="89"/>
        <v>Red Star</v>
      </c>
      <c r="E385" s="255" t="str">
        <f t="shared" si="90"/>
        <v>WC2</v>
      </c>
      <c r="F385" s="278" t="e">
        <f t="shared" si="91"/>
        <v>#REF!</v>
      </c>
      <c r="H385" s="262"/>
      <c r="I385" s="262"/>
      <c r="J385" s="262"/>
      <c r="K385" s="262"/>
      <c r="L385" s="262"/>
      <c r="M385" s="262"/>
    </row>
    <row r="386" spans="1:13" ht="20.25" x14ac:dyDescent="0.2">
      <c r="A386" s="247">
        <v>8</v>
      </c>
      <c r="B386" s="254">
        <f>[8]T24!C12</f>
        <v>0</v>
      </c>
      <c r="C386" s="272" t="e">
        <f t="shared" si="88"/>
        <v>#N/A</v>
      </c>
      <c r="D386" s="271" t="e">
        <f t="shared" si="89"/>
        <v>#N/A</v>
      </c>
      <c r="E386" s="255" t="e">
        <f t="shared" si="90"/>
        <v>#N/A</v>
      </c>
      <c r="F386" s="278" t="e">
        <f t="shared" si="91"/>
        <v>#REF!</v>
      </c>
      <c r="H386" s="262"/>
      <c r="I386" s="262"/>
      <c r="J386" s="262"/>
      <c r="K386" s="262"/>
      <c r="L386" s="262"/>
      <c r="M386" s="262"/>
    </row>
    <row r="387" spans="1:13" ht="20.25" x14ac:dyDescent="0.2">
      <c r="A387" s="279"/>
      <c r="B387" s="254"/>
      <c r="C387" s="272"/>
      <c r="D387" s="271"/>
      <c r="E387" s="255"/>
      <c r="F387" s="274"/>
      <c r="H387" s="262"/>
      <c r="I387" s="262"/>
      <c r="J387" s="262"/>
      <c r="K387" s="262"/>
      <c r="L387" s="262"/>
      <c r="M387" s="262"/>
    </row>
    <row r="388" spans="1:13" ht="40.5" x14ac:dyDescent="0.2">
      <c r="A388" s="247" t="s">
        <v>0</v>
      </c>
      <c r="B388" s="250" t="s">
        <v>57</v>
      </c>
      <c r="C388" s="287" t="str">
        <f>VLOOKUP(B388,timetabletrack,2)</f>
        <v>400 +80 Secs/+67 Secs</v>
      </c>
      <c r="D388" s="280" t="str">
        <f>VLOOKUP(B388,timetabletrack,3)</f>
        <v>Male/Female</v>
      </c>
      <c r="E388" s="285" t="str">
        <f>VLOOKUP(B388,timetabletrack,4)</f>
        <v>LD B/C</v>
      </c>
      <c r="F388" s="233"/>
      <c r="H388" s="262"/>
      <c r="I388" s="262"/>
      <c r="J388" s="262"/>
      <c r="K388" s="262"/>
      <c r="L388" s="262"/>
      <c r="M388" s="262"/>
    </row>
    <row r="389" spans="1:13" ht="20.25" x14ac:dyDescent="0.2">
      <c r="A389" s="247" t="s">
        <v>24</v>
      </c>
      <c r="B389" s="254"/>
      <c r="C389" s="272"/>
      <c r="D389" s="271"/>
      <c r="E389" s="255"/>
      <c r="F389" s="274"/>
      <c r="H389" s="262"/>
      <c r="I389" s="262"/>
      <c r="J389" s="262"/>
      <c r="K389" s="262"/>
      <c r="L389" s="262"/>
      <c r="M389" s="262"/>
    </row>
    <row r="390" spans="1:13" ht="20.25" x14ac:dyDescent="0.2">
      <c r="A390" s="247">
        <v>1</v>
      </c>
      <c r="B390" s="254">
        <f>[8]T25!C5</f>
        <v>219</v>
      </c>
      <c r="C390" s="272" t="str">
        <f t="shared" ref="C390:C397" si="92">VLOOKUP($B390,athletes,2)</f>
        <v>Jennifer Kitchener</v>
      </c>
      <c r="D390" s="271" t="str">
        <f t="shared" ref="D390:D397" si="93">VLOOKUP($B390,athletes,3)</f>
        <v>West of Scotland</v>
      </c>
      <c r="E390" s="255" t="str">
        <f t="shared" ref="E390:E397" si="94">VLOOKUP($B390,athletes,4)</f>
        <v>LD</v>
      </c>
      <c r="F390" s="278" t="e">
        <f t="shared" ref="F390:F397" si="95">VLOOKUP(B390,classT25,5)</f>
        <v>#REF!</v>
      </c>
      <c r="G390" s="246"/>
      <c r="H390" s="262"/>
      <c r="I390" s="262"/>
      <c r="J390" s="262"/>
      <c r="K390" s="262"/>
      <c r="L390" s="262"/>
      <c r="M390" s="262"/>
    </row>
    <row r="391" spans="1:13" ht="20.25" x14ac:dyDescent="0.2">
      <c r="A391" s="247">
        <v>2</v>
      </c>
      <c r="B391" s="254">
        <f>[8]T25!C6</f>
        <v>141</v>
      </c>
      <c r="C391" s="272" t="str">
        <f t="shared" si="92"/>
        <v>Toni Bell</v>
      </c>
      <c r="D391" s="271" t="str">
        <f t="shared" si="93"/>
        <v>Forth Valley</v>
      </c>
      <c r="E391" s="255" t="str">
        <f t="shared" si="94"/>
        <v>LD</v>
      </c>
      <c r="F391" s="278" t="e">
        <f t="shared" si="95"/>
        <v>#REF!</v>
      </c>
      <c r="G391" s="246"/>
      <c r="H391" s="262"/>
      <c r="I391" s="262"/>
      <c r="J391" s="262"/>
      <c r="K391" s="262"/>
      <c r="L391" s="262"/>
      <c r="M391" s="262"/>
    </row>
    <row r="392" spans="1:13" ht="20.25" x14ac:dyDescent="0.2">
      <c r="A392" s="247">
        <v>3</v>
      </c>
      <c r="B392" s="254">
        <f>[8]T25!C7</f>
        <v>181</v>
      </c>
      <c r="C392" s="272" t="str">
        <f t="shared" si="92"/>
        <v>Glenn Jones</v>
      </c>
      <c r="D392" s="271" t="str">
        <f t="shared" si="93"/>
        <v>Perth/Tayside</v>
      </c>
      <c r="E392" s="255" t="str">
        <f t="shared" si="94"/>
        <v>LD</v>
      </c>
      <c r="F392" s="278" t="e">
        <f t="shared" si="95"/>
        <v>#REF!</v>
      </c>
      <c r="H392" s="262"/>
      <c r="I392" s="262"/>
      <c r="J392" s="262"/>
      <c r="K392" s="262"/>
      <c r="L392" s="262"/>
      <c r="M392" s="262"/>
    </row>
    <row r="393" spans="1:13" ht="20.25" x14ac:dyDescent="0.2">
      <c r="A393" s="247">
        <v>4</v>
      </c>
      <c r="B393" s="254">
        <f>[8]T25!C8</f>
        <v>11</v>
      </c>
      <c r="C393" s="272" t="str">
        <f t="shared" si="92"/>
        <v>Suroop Sually</v>
      </c>
      <c r="D393" s="271" t="str">
        <f t="shared" si="93"/>
        <v>Fife</v>
      </c>
      <c r="E393" s="255" t="str">
        <f t="shared" si="94"/>
        <v>LD</v>
      </c>
      <c r="F393" s="278" t="e">
        <f t="shared" si="95"/>
        <v>#REF!</v>
      </c>
      <c r="H393" s="262"/>
      <c r="I393" s="262"/>
      <c r="J393" s="262"/>
      <c r="K393" s="262"/>
      <c r="L393" s="262"/>
      <c r="M393" s="262"/>
    </row>
    <row r="394" spans="1:13" ht="20.25" x14ac:dyDescent="0.2">
      <c r="A394" s="247">
        <v>5</v>
      </c>
      <c r="B394" s="254">
        <f>[8]T25!C9</f>
        <v>5</v>
      </c>
      <c r="C394" s="272" t="str">
        <f t="shared" si="92"/>
        <v>Jamie Thomas</v>
      </c>
      <c r="D394" s="271" t="str">
        <f t="shared" si="93"/>
        <v>Fife</v>
      </c>
      <c r="E394" s="255" t="str">
        <f t="shared" si="94"/>
        <v>LD</v>
      </c>
      <c r="F394" s="278" t="e">
        <f t="shared" si="95"/>
        <v>#REF!</v>
      </c>
      <c r="H394" s="262"/>
      <c r="I394" s="262"/>
      <c r="J394" s="262"/>
      <c r="K394" s="262"/>
      <c r="L394" s="262"/>
      <c r="M394" s="262"/>
    </row>
    <row r="395" spans="1:13" ht="20.25" x14ac:dyDescent="0.2">
      <c r="A395" s="247">
        <v>6</v>
      </c>
      <c r="B395" s="254">
        <f>[8]T25!C10</f>
        <v>41</v>
      </c>
      <c r="C395" s="272" t="str">
        <f t="shared" si="92"/>
        <v>James Cunningham</v>
      </c>
      <c r="D395" s="271" t="str">
        <f t="shared" si="93"/>
        <v>Fife</v>
      </c>
      <c r="E395" s="255" t="str">
        <f t="shared" si="94"/>
        <v>LD</v>
      </c>
      <c r="F395" s="278" t="e">
        <f t="shared" si="95"/>
        <v>#REF!</v>
      </c>
      <c r="H395" s="262"/>
      <c r="I395" s="262"/>
      <c r="J395" s="262"/>
      <c r="K395" s="262"/>
      <c r="L395" s="262"/>
      <c r="M395" s="262"/>
    </row>
    <row r="396" spans="1:13" ht="20.25" x14ac:dyDescent="0.2">
      <c r="A396" s="247">
        <v>7</v>
      </c>
      <c r="B396" s="254">
        <f>[8]T25!C11</f>
        <v>8</v>
      </c>
      <c r="C396" s="272" t="str">
        <f t="shared" si="92"/>
        <v>Dylan Fotheringham</v>
      </c>
      <c r="D396" s="271" t="str">
        <f t="shared" si="93"/>
        <v>Fife</v>
      </c>
      <c r="E396" s="255" t="str">
        <f t="shared" si="94"/>
        <v>LD</v>
      </c>
      <c r="F396" s="278" t="e">
        <f t="shared" si="95"/>
        <v>#REF!</v>
      </c>
      <c r="H396" s="262"/>
      <c r="I396" s="262"/>
      <c r="J396" s="262"/>
      <c r="K396" s="262"/>
      <c r="L396" s="262"/>
      <c r="M396" s="262"/>
    </row>
    <row r="397" spans="1:13" ht="20.25" x14ac:dyDescent="0.2">
      <c r="A397" s="247">
        <v>8</v>
      </c>
      <c r="B397" s="254">
        <f>[8]T25!C12</f>
        <v>0</v>
      </c>
      <c r="C397" s="272" t="e">
        <f t="shared" si="92"/>
        <v>#N/A</v>
      </c>
      <c r="D397" s="271" t="e">
        <f t="shared" si="93"/>
        <v>#N/A</v>
      </c>
      <c r="E397" s="255" t="e">
        <f t="shared" si="94"/>
        <v>#N/A</v>
      </c>
      <c r="F397" s="278" t="e">
        <f t="shared" si="95"/>
        <v>#REF!</v>
      </c>
      <c r="H397" s="262"/>
      <c r="I397" s="262"/>
      <c r="J397" s="262"/>
      <c r="K397" s="262"/>
      <c r="L397" s="262"/>
      <c r="M397" s="262"/>
    </row>
    <row r="398" spans="1:13" ht="20.25" x14ac:dyDescent="0.2">
      <c r="A398" s="279"/>
      <c r="B398" s="254"/>
      <c r="C398" s="272"/>
      <c r="D398" s="271"/>
      <c r="E398" s="255"/>
      <c r="F398" s="274"/>
      <c r="H398" s="262"/>
      <c r="I398" s="262"/>
      <c r="J398" s="262"/>
      <c r="K398" s="262"/>
      <c r="L398" s="262"/>
      <c r="M398" s="262"/>
    </row>
    <row r="399" spans="1:13" ht="20.25" x14ac:dyDescent="0.2">
      <c r="A399" s="247" t="s">
        <v>0</v>
      </c>
      <c r="B399" s="250" t="s">
        <v>58</v>
      </c>
      <c r="C399" s="287" t="str">
        <f>VLOOKUP(B399,timetabletrack,2)</f>
        <v>400m 61-67 Secs</v>
      </c>
      <c r="D399" s="280" t="str">
        <f>VLOOKUP(B399,timetabletrack,3)</f>
        <v>Male</v>
      </c>
      <c r="E399" s="285" t="str">
        <f>VLOOKUP(B399,timetabletrack,4)</f>
        <v>LD  B2</v>
      </c>
      <c r="F399" s="233"/>
      <c r="H399" s="262"/>
      <c r="I399" s="262"/>
      <c r="J399" s="262"/>
      <c r="K399" s="262"/>
      <c r="L399" s="262"/>
      <c r="M399" s="262"/>
    </row>
    <row r="400" spans="1:13" ht="20.25" x14ac:dyDescent="0.2">
      <c r="A400" s="247" t="s">
        <v>24</v>
      </c>
      <c r="B400" s="254"/>
      <c r="C400" s="272"/>
      <c r="D400" s="271"/>
      <c r="E400" s="255"/>
      <c r="F400" s="274"/>
      <c r="H400" s="262"/>
      <c r="I400" s="262"/>
      <c r="J400" s="262"/>
      <c r="K400" s="262"/>
      <c r="L400" s="262"/>
      <c r="M400" s="262"/>
    </row>
    <row r="401" spans="1:13" ht="20.25" x14ac:dyDescent="0.2">
      <c r="A401" s="247">
        <v>1</v>
      </c>
      <c r="B401" s="254">
        <f>[8]T26!C5</f>
        <v>210</v>
      </c>
      <c r="C401" s="272" t="str">
        <f t="shared" ref="C401:C408" si="96">VLOOKUP($B401,athletes,2)</f>
        <v>Chris O'Grady</v>
      </c>
      <c r="D401" s="271" t="str">
        <f t="shared" ref="D401:D408" si="97">VLOOKUP($B401,athletes,3)</f>
        <v>West of Scotland</v>
      </c>
      <c r="E401" s="255" t="str">
        <f t="shared" ref="E401:E408" si="98">VLOOKUP($B401,athletes,4)</f>
        <v>LD</v>
      </c>
      <c r="F401" s="278" t="e">
        <f t="shared" ref="F401:F408" si="99">VLOOKUP(B401,classT26,5)</f>
        <v>#REF!</v>
      </c>
      <c r="H401" s="262"/>
      <c r="I401" s="262"/>
      <c r="J401" s="262"/>
      <c r="K401" s="262"/>
      <c r="L401" s="262"/>
      <c r="M401" s="262"/>
    </row>
    <row r="402" spans="1:13" ht="20.25" x14ac:dyDescent="0.2">
      <c r="A402" s="247">
        <v>2</v>
      </c>
      <c r="B402" s="254">
        <f>[8]T26!C6</f>
        <v>35</v>
      </c>
      <c r="C402" s="272" t="str">
        <f t="shared" si="96"/>
        <v>Craig Telford</v>
      </c>
      <c r="D402" s="271" t="str">
        <f t="shared" si="97"/>
        <v>Fife</v>
      </c>
      <c r="E402" s="255" t="str">
        <f t="shared" si="98"/>
        <v>LD</v>
      </c>
      <c r="F402" s="278" t="e">
        <f t="shared" si="99"/>
        <v>#REF!</v>
      </c>
      <c r="H402" s="262"/>
      <c r="I402" s="262"/>
      <c r="J402" s="262"/>
      <c r="K402" s="262"/>
      <c r="L402" s="262"/>
      <c r="M402" s="262"/>
    </row>
    <row r="403" spans="1:13" ht="20.25" x14ac:dyDescent="0.2">
      <c r="A403" s="247">
        <v>3</v>
      </c>
      <c r="B403" s="254">
        <f>[8]T26!C7</f>
        <v>128</v>
      </c>
      <c r="C403" s="272" t="str">
        <f t="shared" si="96"/>
        <v>Niall Finlayson</v>
      </c>
      <c r="D403" s="271" t="str">
        <f t="shared" si="97"/>
        <v>Forth Valley</v>
      </c>
      <c r="E403" s="255" t="str">
        <f t="shared" si="98"/>
        <v>LD</v>
      </c>
      <c r="F403" s="278" t="e">
        <f t="shared" si="99"/>
        <v>#REF!</v>
      </c>
      <c r="H403" s="262"/>
      <c r="I403" s="262"/>
      <c r="J403" s="262"/>
      <c r="K403" s="262"/>
      <c r="L403" s="262"/>
      <c r="M403" s="262"/>
    </row>
    <row r="404" spans="1:13" ht="20.25" x14ac:dyDescent="0.2">
      <c r="A404" s="247">
        <v>4</v>
      </c>
      <c r="B404" s="254">
        <f>[8]T26!C8</f>
        <v>216</v>
      </c>
      <c r="C404" s="272" t="str">
        <f t="shared" si="96"/>
        <v>Shaun Burke</v>
      </c>
      <c r="D404" s="271" t="str">
        <f t="shared" si="97"/>
        <v>West of Scotland</v>
      </c>
      <c r="E404" s="255" t="str">
        <f t="shared" si="98"/>
        <v>LD</v>
      </c>
      <c r="F404" s="278" t="e">
        <f t="shared" si="99"/>
        <v>#REF!</v>
      </c>
      <c r="H404" s="262"/>
      <c r="I404" s="262"/>
      <c r="J404" s="262"/>
      <c r="K404" s="262"/>
      <c r="L404" s="262"/>
      <c r="M404" s="262"/>
    </row>
    <row r="405" spans="1:13" ht="20.25" x14ac:dyDescent="0.2">
      <c r="A405" s="247">
        <v>5</v>
      </c>
      <c r="B405" s="254">
        <f>[8]T26!C9</f>
        <v>195</v>
      </c>
      <c r="C405" s="272" t="str">
        <f t="shared" si="96"/>
        <v>Alistair Larter</v>
      </c>
      <c r="D405" s="271" t="str">
        <f t="shared" si="97"/>
        <v>West of Scotland</v>
      </c>
      <c r="E405" s="255" t="str">
        <f t="shared" si="98"/>
        <v>LD</v>
      </c>
      <c r="F405" s="278" t="e">
        <f t="shared" si="99"/>
        <v>#REF!</v>
      </c>
      <c r="H405" s="262"/>
      <c r="I405" s="262"/>
      <c r="J405" s="262"/>
      <c r="K405" s="262"/>
      <c r="L405" s="262"/>
      <c r="M405" s="262"/>
    </row>
    <row r="406" spans="1:13" ht="20.25" x14ac:dyDescent="0.2">
      <c r="A406" s="247">
        <v>6</v>
      </c>
      <c r="B406" s="254">
        <f>[8]T26!C10</f>
        <v>37</v>
      </c>
      <c r="C406" s="272" t="str">
        <f t="shared" si="96"/>
        <v>Fraser Wilson</v>
      </c>
      <c r="D406" s="271" t="str">
        <f t="shared" si="97"/>
        <v>Fife</v>
      </c>
      <c r="E406" s="255" t="str">
        <f t="shared" si="98"/>
        <v>LD</v>
      </c>
      <c r="F406" s="278" t="e">
        <f t="shared" si="99"/>
        <v>#REF!</v>
      </c>
      <c r="H406" s="262"/>
      <c r="I406" s="262"/>
      <c r="J406" s="262"/>
      <c r="K406" s="262"/>
      <c r="L406" s="262"/>
      <c r="M406" s="262"/>
    </row>
    <row r="407" spans="1:13" ht="20.25" x14ac:dyDescent="0.2">
      <c r="A407" s="247">
        <v>7</v>
      </c>
      <c r="B407" s="254">
        <f>[8]T26!C11</f>
        <v>0</v>
      </c>
      <c r="C407" s="272" t="e">
        <f t="shared" si="96"/>
        <v>#N/A</v>
      </c>
      <c r="D407" s="271" t="e">
        <f t="shared" si="97"/>
        <v>#N/A</v>
      </c>
      <c r="E407" s="255" t="e">
        <f t="shared" si="98"/>
        <v>#N/A</v>
      </c>
      <c r="F407" s="278" t="e">
        <f t="shared" si="99"/>
        <v>#REF!</v>
      </c>
      <c r="H407" s="262"/>
      <c r="I407" s="262"/>
      <c r="J407" s="262"/>
      <c r="K407" s="262"/>
      <c r="L407" s="262"/>
      <c r="M407" s="262"/>
    </row>
    <row r="408" spans="1:13" ht="20.25" x14ac:dyDescent="0.2">
      <c r="A408" s="247">
        <v>8</v>
      </c>
      <c r="B408" s="254">
        <f>[8]T26!C12</f>
        <v>0</v>
      </c>
      <c r="C408" s="272" t="e">
        <f t="shared" si="96"/>
        <v>#N/A</v>
      </c>
      <c r="D408" s="271" t="e">
        <f t="shared" si="97"/>
        <v>#N/A</v>
      </c>
      <c r="E408" s="255" t="e">
        <f t="shared" si="98"/>
        <v>#N/A</v>
      </c>
      <c r="F408" s="278" t="e">
        <f t="shared" si="99"/>
        <v>#REF!</v>
      </c>
      <c r="H408" s="262"/>
      <c r="I408" s="262"/>
      <c r="J408" s="262"/>
      <c r="K408" s="262"/>
      <c r="L408" s="262"/>
      <c r="M408" s="262"/>
    </row>
    <row r="409" spans="1:13" ht="20.25" x14ac:dyDescent="0.2">
      <c r="A409" s="279"/>
      <c r="B409" s="254"/>
      <c r="C409" s="272"/>
      <c r="D409" s="271"/>
      <c r="E409" s="255"/>
      <c r="F409" s="274"/>
      <c r="H409" s="262"/>
      <c r="I409" s="262"/>
      <c r="J409" s="262"/>
      <c r="K409" s="262"/>
      <c r="L409" s="262"/>
      <c r="M409" s="262"/>
    </row>
    <row r="410" spans="1:13" ht="40.5" x14ac:dyDescent="0.2">
      <c r="A410" s="247" t="s">
        <v>0</v>
      </c>
      <c r="B410" s="250" t="s">
        <v>59</v>
      </c>
      <c r="C410" s="287" t="str">
        <f>VLOOKUP(B410,timetabletrack,2)</f>
        <v>400m 61-67 Sec/-61 Sec</v>
      </c>
      <c r="D410" s="280" t="str">
        <f>VLOOKUP(B410,timetabletrack,3)</f>
        <v xml:space="preserve">Male </v>
      </c>
      <c r="E410" s="285" t="str">
        <f>VLOOKUP(B410,timetabletrack,4)</f>
        <v>LD B1/A</v>
      </c>
      <c r="F410" s="233"/>
      <c r="G410" s="246"/>
      <c r="H410" s="262"/>
      <c r="I410" s="262"/>
      <c r="J410" s="262"/>
      <c r="K410" s="262"/>
      <c r="L410" s="262"/>
      <c r="M410" s="262"/>
    </row>
    <row r="411" spans="1:13" ht="20.25" x14ac:dyDescent="0.2">
      <c r="A411" s="247" t="s">
        <v>24</v>
      </c>
      <c r="B411" s="254"/>
      <c r="C411" s="272"/>
      <c r="D411" s="271"/>
      <c r="E411" s="255"/>
      <c r="F411" s="274"/>
      <c r="G411" s="246"/>
      <c r="H411" s="262"/>
      <c r="I411" s="262"/>
      <c r="J411" s="262"/>
      <c r="K411" s="262"/>
      <c r="L411" s="262"/>
      <c r="M411" s="262"/>
    </row>
    <row r="412" spans="1:13" ht="20.25" x14ac:dyDescent="0.2">
      <c r="A412" s="247">
        <v>1</v>
      </c>
      <c r="B412" s="254">
        <f>[8]T27!C5</f>
        <v>163</v>
      </c>
      <c r="C412" s="272" t="str">
        <f t="shared" ref="C412:C419" si="100">VLOOKUP($B412,athletes,2)</f>
        <v>Joseph Frame</v>
      </c>
      <c r="D412" s="271" t="str">
        <f t="shared" ref="D412:D419" si="101">VLOOKUP($B412,athletes,3)</f>
        <v>Highland</v>
      </c>
      <c r="E412" s="255" t="str">
        <f t="shared" ref="E412:E419" si="102">VLOOKUP($B412,athletes,4)</f>
        <v>LD</v>
      </c>
      <c r="F412" s="278" t="e">
        <f t="shared" ref="F412:F419" si="103">VLOOKUP(B412,classT27,5)</f>
        <v>#REF!</v>
      </c>
      <c r="H412" s="262"/>
      <c r="I412" s="262"/>
      <c r="J412" s="262"/>
      <c r="K412" s="262"/>
      <c r="L412" s="262"/>
      <c r="M412" s="262"/>
    </row>
    <row r="413" spans="1:13" ht="20.25" x14ac:dyDescent="0.2">
      <c r="A413" s="247">
        <v>2</v>
      </c>
      <c r="B413" s="254">
        <f>[8]T27!C6</f>
        <v>205</v>
      </c>
      <c r="C413" s="272" t="str">
        <f t="shared" si="100"/>
        <v>Alexander Thomson</v>
      </c>
      <c r="D413" s="271" t="str">
        <f t="shared" si="101"/>
        <v>West of Scotland</v>
      </c>
      <c r="E413" s="255" t="str">
        <f t="shared" si="102"/>
        <v>LD</v>
      </c>
      <c r="F413" s="278" t="e">
        <f t="shared" si="103"/>
        <v>#REF!</v>
      </c>
      <c r="H413" s="262"/>
      <c r="I413" s="262"/>
      <c r="J413" s="262"/>
      <c r="K413" s="262"/>
      <c r="L413" s="262"/>
      <c r="M413" s="262"/>
    </row>
    <row r="414" spans="1:13" ht="20.25" x14ac:dyDescent="0.2">
      <c r="A414" s="247">
        <v>3</v>
      </c>
      <c r="B414" s="254">
        <f>[8]T27!C7</f>
        <v>194</v>
      </c>
      <c r="C414" s="272" t="str">
        <f t="shared" si="100"/>
        <v>Ryan Cuzen</v>
      </c>
      <c r="D414" s="271" t="str">
        <f t="shared" si="101"/>
        <v>West of Scotland</v>
      </c>
      <c r="E414" s="255" t="str">
        <f t="shared" si="102"/>
        <v>LD</v>
      </c>
      <c r="F414" s="278" t="e">
        <f t="shared" si="103"/>
        <v>#REF!</v>
      </c>
      <c r="H414" s="262"/>
      <c r="I414" s="262"/>
      <c r="J414" s="262"/>
      <c r="K414" s="262"/>
      <c r="L414" s="262"/>
      <c r="M414" s="262"/>
    </row>
    <row r="415" spans="1:13" ht="20.25" x14ac:dyDescent="0.2">
      <c r="A415" s="247">
        <v>4</v>
      </c>
      <c r="B415" s="254">
        <f>[8]T27!C8</f>
        <v>190</v>
      </c>
      <c r="C415" s="272" t="str">
        <f t="shared" si="100"/>
        <v>Steven Bryce</v>
      </c>
      <c r="D415" s="271" t="str">
        <f t="shared" si="101"/>
        <v>West of Scotland</v>
      </c>
      <c r="E415" s="255" t="str">
        <f t="shared" si="102"/>
        <v>LD</v>
      </c>
      <c r="F415" s="278" t="e">
        <f t="shared" si="103"/>
        <v>#REF!</v>
      </c>
      <c r="H415" s="262"/>
      <c r="I415" s="262"/>
      <c r="J415" s="262"/>
      <c r="K415" s="262"/>
      <c r="L415" s="262"/>
      <c r="M415" s="262"/>
    </row>
    <row r="416" spans="1:13" ht="20.25" x14ac:dyDescent="0.2">
      <c r="A416" s="247">
        <v>5</v>
      </c>
      <c r="B416" s="254">
        <f>[8]T27!C9</f>
        <v>136</v>
      </c>
      <c r="C416" s="272" t="str">
        <f t="shared" si="100"/>
        <v>George Le Hardy</v>
      </c>
      <c r="D416" s="271" t="str">
        <f t="shared" si="101"/>
        <v>Forth Valley</v>
      </c>
      <c r="E416" s="255" t="str">
        <f t="shared" si="102"/>
        <v>LD</v>
      </c>
      <c r="F416" s="278" t="e">
        <f t="shared" si="103"/>
        <v>#REF!</v>
      </c>
      <c r="H416" s="262"/>
      <c r="I416" s="262"/>
      <c r="J416" s="262"/>
      <c r="K416" s="262"/>
      <c r="L416" s="262"/>
      <c r="M416" s="262"/>
    </row>
    <row r="417" spans="1:13" ht="20.25" x14ac:dyDescent="0.2">
      <c r="A417" s="247">
        <v>6</v>
      </c>
      <c r="B417" s="254">
        <f>[8]T27!C10</f>
        <v>208</v>
      </c>
      <c r="C417" s="272" t="str">
        <f t="shared" si="100"/>
        <v>Robert Ferrol</v>
      </c>
      <c r="D417" s="271" t="str">
        <f t="shared" si="101"/>
        <v>West of Scotland</v>
      </c>
      <c r="E417" s="255" t="str">
        <f t="shared" si="102"/>
        <v>LD</v>
      </c>
      <c r="F417" s="278" t="e">
        <f t="shared" si="103"/>
        <v>#REF!</v>
      </c>
      <c r="H417" s="262"/>
      <c r="I417" s="262"/>
      <c r="J417" s="262"/>
      <c r="K417" s="262"/>
      <c r="L417" s="262"/>
      <c r="M417" s="262"/>
    </row>
    <row r="418" spans="1:13" ht="20.25" x14ac:dyDescent="0.2">
      <c r="A418" s="247">
        <v>7</v>
      </c>
      <c r="B418" s="254">
        <f>[8]T27!C11</f>
        <v>204</v>
      </c>
      <c r="C418" s="272" t="str">
        <f t="shared" si="100"/>
        <v>Allan Stuart</v>
      </c>
      <c r="D418" s="271" t="str">
        <f t="shared" si="101"/>
        <v>West of Scotland</v>
      </c>
      <c r="E418" s="255" t="str">
        <f t="shared" si="102"/>
        <v>LD</v>
      </c>
      <c r="F418" s="278" t="e">
        <f t="shared" si="103"/>
        <v>#REF!</v>
      </c>
      <c r="H418" s="262"/>
      <c r="I418" s="262"/>
      <c r="J418" s="262"/>
      <c r="K418" s="262"/>
      <c r="L418" s="262"/>
      <c r="M418" s="262"/>
    </row>
    <row r="419" spans="1:13" ht="20.25" x14ac:dyDescent="0.2">
      <c r="A419" s="247">
        <v>8</v>
      </c>
      <c r="B419" s="254">
        <f>[8]T27!C12</f>
        <v>25</v>
      </c>
      <c r="C419" s="272" t="str">
        <f t="shared" si="100"/>
        <v>Owen Miller</v>
      </c>
      <c r="D419" s="271" t="str">
        <f t="shared" si="101"/>
        <v>Fife</v>
      </c>
      <c r="E419" s="255" t="str">
        <f t="shared" si="102"/>
        <v>LD</v>
      </c>
      <c r="F419" s="278" t="e">
        <f t="shared" si="103"/>
        <v>#REF!</v>
      </c>
      <c r="H419" s="262"/>
      <c r="I419" s="262"/>
      <c r="J419" s="262"/>
      <c r="K419" s="262"/>
      <c r="L419" s="262"/>
      <c r="M419" s="262"/>
    </row>
    <row r="420" spans="1:13" ht="20.25" x14ac:dyDescent="0.2">
      <c r="A420" s="279"/>
      <c r="B420" s="254"/>
      <c r="C420" s="272"/>
      <c r="D420" s="271"/>
      <c r="E420" s="255"/>
      <c r="F420" s="274"/>
      <c r="H420" s="262"/>
      <c r="I420" s="262"/>
      <c r="J420" s="262"/>
      <c r="K420" s="262"/>
      <c r="L420" s="262"/>
      <c r="M420" s="262"/>
    </row>
    <row r="421" spans="1:13" ht="20.25" x14ac:dyDescent="0.2">
      <c r="A421" s="247" t="s">
        <v>0</v>
      </c>
      <c r="B421" s="250" t="s">
        <v>60</v>
      </c>
      <c r="C421" s="287" t="str">
        <f>VLOOKUP(B421,timetabletrack,2)</f>
        <v>400m Walk</v>
      </c>
      <c r="D421" s="280" t="str">
        <f>VLOOKUP(B421,timetabletrack,3)</f>
        <v>Female</v>
      </c>
      <c r="E421" s="285" t="str">
        <f>VLOOKUP(B421,timetabletrack,4)</f>
        <v>LD - Open</v>
      </c>
      <c r="F421" s="233"/>
      <c r="H421" s="262"/>
      <c r="I421" s="262"/>
      <c r="J421" s="262"/>
      <c r="K421" s="262"/>
      <c r="L421" s="262"/>
      <c r="M421" s="262"/>
    </row>
    <row r="422" spans="1:13" ht="20.25" x14ac:dyDescent="0.2">
      <c r="A422" s="247" t="s">
        <v>24</v>
      </c>
      <c r="B422" s="254"/>
      <c r="C422" s="272"/>
      <c r="D422" s="271"/>
      <c r="E422" s="255"/>
      <c r="F422" s="274"/>
      <c r="H422" s="262"/>
      <c r="I422" s="262"/>
      <c r="J422" s="262"/>
      <c r="K422" s="262"/>
      <c r="L422" s="262"/>
      <c r="M422" s="262"/>
    </row>
    <row r="423" spans="1:13" ht="20.25" x14ac:dyDescent="0.2">
      <c r="A423" s="247">
        <v>1</v>
      </c>
      <c r="B423" s="254">
        <f>[8]T28!C5</f>
        <v>170</v>
      </c>
      <c r="C423" s="272" t="str">
        <f t="shared" ref="C423:C430" si="104">VLOOKUP($B423,athletes,2)</f>
        <v>Eve MacRae</v>
      </c>
      <c r="D423" s="271" t="str">
        <f t="shared" ref="D423:D430" si="105">VLOOKUP($B423,athletes,3)</f>
        <v>Highland</v>
      </c>
      <c r="E423" s="255" t="str">
        <f t="shared" ref="E423:E430" si="106">VLOOKUP($B423,athletes,4)</f>
        <v>LD</v>
      </c>
      <c r="F423" s="278" t="e">
        <f t="shared" ref="F423:F430" si="107">VLOOKUP(B423,classT28,5)</f>
        <v>#REF!</v>
      </c>
      <c r="H423" s="262"/>
      <c r="I423" s="262"/>
      <c r="J423" s="262"/>
      <c r="K423" s="262"/>
      <c r="L423" s="262"/>
      <c r="M423" s="262"/>
    </row>
    <row r="424" spans="1:13" ht="20.25" x14ac:dyDescent="0.2">
      <c r="A424" s="247">
        <v>2</v>
      </c>
      <c r="B424" s="254">
        <f>[8]T28!C6</f>
        <v>103</v>
      </c>
      <c r="C424" s="272" t="str">
        <f t="shared" si="104"/>
        <v>Michelle Bates</v>
      </c>
      <c r="D424" s="271" t="str">
        <f t="shared" si="105"/>
        <v>Fife</v>
      </c>
      <c r="E424" s="255" t="str">
        <f t="shared" si="106"/>
        <v>LD</v>
      </c>
      <c r="F424" s="278" t="e">
        <f t="shared" si="107"/>
        <v>#REF!</v>
      </c>
      <c r="H424" s="262"/>
      <c r="I424" s="262"/>
      <c r="J424" s="262"/>
      <c r="K424" s="262"/>
      <c r="L424" s="262"/>
      <c r="M424" s="262"/>
    </row>
    <row r="425" spans="1:13" ht="20.25" x14ac:dyDescent="0.2">
      <c r="A425" s="247">
        <v>3</v>
      </c>
      <c r="B425" s="254">
        <f>[8]T28!C7</f>
        <v>91</v>
      </c>
      <c r="C425" s="272" t="str">
        <f t="shared" si="104"/>
        <v>Dawn Rogerson</v>
      </c>
      <c r="D425" s="271" t="str">
        <f t="shared" si="105"/>
        <v>Fife</v>
      </c>
      <c r="E425" s="255" t="str">
        <f t="shared" si="106"/>
        <v>LD</v>
      </c>
      <c r="F425" s="278" t="e">
        <f t="shared" si="107"/>
        <v>#REF!</v>
      </c>
      <c r="H425" s="262"/>
      <c r="I425" s="262"/>
      <c r="J425" s="262"/>
      <c r="K425" s="262"/>
      <c r="L425" s="262"/>
      <c r="M425" s="262"/>
    </row>
    <row r="426" spans="1:13" ht="20.25" x14ac:dyDescent="0.2">
      <c r="A426" s="247">
        <v>4</v>
      </c>
      <c r="B426" s="254">
        <f>[8]T28!C8</f>
        <v>82</v>
      </c>
      <c r="C426" s="272" t="str">
        <f t="shared" si="104"/>
        <v>Roberta Buchan</v>
      </c>
      <c r="D426" s="271" t="str">
        <f t="shared" si="105"/>
        <v>Fife</v>
      </c>
      <c r="E426" s="255" t="str">
        <f t="shared" si="106"/>
        <v>LD</v>
      </c>
      <c r="F426" s="278" t="e">
        <f t="shared" si="107"/>
        <v>#REF!</v>
      </c>
      <c r="H426" s="262"/>
      <c r="I426" s="262"/>
      <c r="J426" s="262"/>
      <c r="K426" s="262"/>
      <c r="L426" s="262"/>
      <c r="M426" s="262"/>
    </row>
    <row r="427" spans="1:13" ht="20.25" x14ac:dyDescent="0.2">
      <c r="A427" s="247">
        <v>5</v>
      </c>
      <c r="B427" s="254">
        <f>[8]T28!C9</f>
        <v>92</v>
      </c>
      <c r="C427" s="272" t="str">
        <f t="shared" si="104"/>
        <v>Julie Allan</v>
      </c>
      <c r="D427" s="271" t="str">
        <f t="shared" si="105"/>
        <v>Fife</v>
      </c>
      <c r="E427" s="255" t="str">
        <f t="shared" si="106"/>
        <v>LD</v>
      </c>
      <c r="F427" s="278" t="e">
        <f t="shared" si="107"/>
        <v>#REF!</v>
      </c>
      <c r="H427" s="262"/>
      <c r="I427" s="262"/>
      <c r="J427" s="262"/>
      <c r="K427" s="262"/>
      <c r="L427" s="262"/>
      <c r="M427" s="262"/>
    </row>
    <row r="428" spans="1:13" ht="20.25" x14ac:dyDescent="0.2">
      <c r="A428" s="247">
        <v>6</v>
      </c>
      <c r="B428" s="254">
        <f>[8]T28!C10</f>
        <v>96</v>
      </c>
      <c r="C428" s="272" t="str">
        <f t="shared" si="104"/>
        <v>Nicola Eccles</v>
      </c>
      <c r="D428" s="271" t="str">
        <f t="shared" si="105"/>
        <v>Fife</v>
      </c>
      <c r="E428" s="255" t="str">
        <f t="shared" si="106"/>
        <v>LD</v>
      </c>
      <c r="F428" s="278" t="e">
        <f t="shared" si="107"/>
        <v>#REF!</v>
      </c>
      <c r="G428" s="246"/>
      <c r="H428" s="262"/>
      <c r="I428" s="262"/>
      <c r="J428" s="262"/>
      <c r="K428" s="262"/>
      <c r="L428" s="262"/>
      <c r="M428" s="262"/>
    </row>
    <row r="429" spans="1:13" ht="20.25" x14ac:dyDescent="0.2">
      <c r="A429" s="247">
        <v>7</v>
      </c>
      <c r="B429" s="254">
        <f>[8]T28!C11</f>
        <v>87</v>
      </c>
      <c r="C429" s="272" t="str">
        <f t="shared" si="104"/>
        <v>Kearney Horne</v>
      </c>
      <c r="D429" s="271" t="str">
        <f t="shared" si="105"/>
        <v>Fife</v>
      </c>
      <c r="E429" s="255" t="str">
        <f t="shared" si="106"/>
        <v>LD</v>
      </c>
      <c r="F429" s="278" t="e">
        <f t="shared" si="107"/>
        <v>#REF!</v>
      </c>
      <c r="G429" s="246"/>
      <c r="H429" s="262"/>
      <c r="I429" s="262"/>
      <c r="J429" s="262"/>
      <c r="K429" s="262"/>
      <c r="L429" s="262"/>
      <c r="M429" s="262"/>
    </row>
    <row r="430" spans="1:13" ht="20.25" x14ac:dyDescent="0.2">
      <c r="A430" s="247">
        <v>8</v>
      </c>
      <c r="B430" s="254">
        <f>[8]T28!C12</f>
        <v>90</v>
      </c>
      <c r="C430" s="272" t="str">
        <f t="shared" si="104"/>
        <v>Andrea Spry</v>
      </c>
      <c r="D430" s="271" t="str">
        <f t="shared" si="105"/>
        <v>Fife</v>
      </c>
      <c r="E430" s="255" t="str">
        <f t="shared" si="106"/>
        <v>LD</v>
      </c>
      <c r="F430" s="278" t="e">
        <f t="shared" si="107"/>
        <v>#REF!</v>
      </c>
      <c r="H430" s="262"/>
      <c r="I430" s="262"/>
      <c r="J430" s="262"/>
      <c r="K430" s="262"/>
      <c r="L430" s="262"/>
      <c r="M430" s="262"/>
    </row>
    <row r="431" spans="1:13" ht="20.25" x14ac:dyDescent="0.2">
      <c r="A431" s="279"/>
      <c r="B431" s="254"/>
      <c r="C431" s="272"/>
      <c r="D431" s="271"/>
      <c r="E431" s="255"/>
      <c r="F431" s="274"/>
      <c r="H431" s="262"/>
      <c r="I431" s="262"/>
      <c r="J431" s="262"/>
      <c r="K431" s="262"/>
      <c r="L431" s="262"/>
      <c r="M431" s="262"/>
    </row>
    <row r="432" spans="1:13" ht="20.25" x14ac:dyDescent="0.2">
      <c r="A432" s="247" t="s">
        <v>0</v>
      </c>
      <c r="B432" s="250" t="s">
        <v>61</v>
      </c>
      <c r="C432" s="287" t="str">
        <f>VLOOKUP(B432,timetabletrack,2)</f>
        <v>400m Walk</v>
      </c>
      <c r="D432" s="280" t="str">
        <f>VLOOKUP(B432,timetabletrack,3)</f>
        <v>Male</v>
      </c>
      <c r="E432" s="285" t="str">
        <f>VLOOKUP(B432,timetabletrack,4)</f>
        <v>LD Open 2</v>
      </c>
      <c r="F432" s="233"/>
      <c r="H432" s="262"/>
      <c r="I432" s="262"/>
      <c r="J432" s="262"/>
      <c r="K432" s="262"/>
      <c r="L432" s="262"/>
      <c r="M432" s="262"/>
    </row>
    <row r="433" spans="1:13" ht="20.25" x14ac:dyDescent="0.2">
      <c r="A433" s="247" t="s">
        <v>24</v>
      </c>
      <c r="B433" s="254"/>
      <c r="C433" s="272"/>
      <c r="D433" s="271"/>
      <c r="E433" s="255"/>
      <c r="F433" s="274"/>
      <c r="H433" s="262"/>
      <c r="I433" s="262"/>
      <c r="J433" s="262"/>
      <c r="K433" s="262"/>
      <c r="L433" s="262"/>
      <c r="M433" s="262"/>
    </row>
    <row r="434" spans="1:13" ht="20.25" x14ac:dyDescent="0.2">
      <c r="A434" s="247">
        <v>1</v>
      </c>
      <c r="B434" s="254">
        <f>[8]T29!C5</f>
        <v>53</v>
      </c>
      <c r="C434" s="272" t="str">
        <f t="shared" ref="C434:C441" si="108">VLOOKUP($B434,athletes,2)</f>
        <v>Barrie Sanderson</v>
      </c>
      <c r="D434" s="271" t="str">
        <f t="shared" ref="D434:D441" si="109">VLOOKUP($B434,athletes,3)</f>
        <v>Fife</v>
      </c>
      <c r="E434" s="255" t="str">
        <f t="shared" ref="E434:E441" si="110">VLOOKUP($B434,athletes,4)</f>
        <v>LD</v>
      </c>
      <c r="F434" s="278" t="e">
        <f t="shared" ref="F434:F441" si="111">VLOOKUP(B434,classT29,5)</f>
        <v>#REF!</v>
      </c>
      <c r="H434" s="262"/>
      <c r="I434" s="262"/>
      <c r="J434" s="262"/>
      <c r="K434" s="262"/>
      <c r="L434" s="262"/>
      <c r="M434" s="262"/>
    </row>
    <row r="435" spans="1:13" ht="20.25" x14ac:dyDescent="0.2">
      <c r="A435" s="247">
        <v>2</v>
      </c>
      <c r="B435" s="254">
        <f>[8]T29!C6</f>
        <v>63</v>
      </c>
      <c r="C435" s="272" t="str">
        <f t="shared" si="108"/>
        <v>Matthew Robertson</v>
      </c>
      <c r="D435" s="271" t="str">
        <f t="shared" si="109"/>
        <v>Fife</v>
      </c>
      <c r="E435" s="255" t="str">
        <f t="shared" si="110"/>
        <v>LD</v>
      </c>
      <c r="F435" s="278" t="e">
        <f t="shared" si="111"/>
        <v>#REF!</v>
      </c>
      <c r="H435" s="262"/>
      <c r="I435" s="262"/>
      <c r="J435" s="262"/>
      <c r="K435" s="262"/>
      <c r="L435" s="262"/>
      <c r="M435" s="262"/>
    </row>
    <row r="436" spans="1:13" ht="20.25" x14ac:dyDescent="0.2">
      <c r="A436" s="247">
        <v>3</v>
      </c>
      <c r="B436" s="254">
        <f>[8]T29!C7</f>
        <v>73</v>
      </c>
      <c r="C436" s="272" t="str">
        <f t="shared" si="108"/>
        <v>Tom Webster</v>
      </c>
      <c r="D436" s="271" t="str">
        <f t="shared" si="109"/>
        <v>Fife</v>
      </c>
      <c r="E436" s="255" t="str">
        <f t="shared" si="110"/>
        <v>LD</v>
      </c>
      <c r="F436" s="278" t="e">
        <f t="shared" si="111"/>
        <v>#REF!</v>
      </c>
    </row>
    <row r="437" spans="1:13" ht="20.25" x14ac:dyDescent="0.2">
      <c r="A437" s="247">
        <v>4</v>
      </c>
      <c r="B437" s="254">
        <f>[8]T29!C8</f>
        <v>60</v>
      </c>
      <c r="C437" s="272" t="str">
        <f t="shared" si="108"/>
        <v>Kenneth Richards</v>
      </c>
      <c r="D437" s="271" t="str">
        <f t="shared" si="109"/>
        <v>Fife</v>
      </c>
      <c r="E437" s="255" t="str">
        <f t="shared" si="110"/>
        <v>LD</v>
      </c>
      <c r="F437" s="278" t="e">
        <f t="shared" si="111"/>
        <v>#REF!</v>
      </c>
    </row>
    <row r="438" spans="1:13" ht="20.25" x14ac:dyDescent="0.2">
      <c r="A438" s="247">
        <v>5</v>
      </c>
      <c r="B438" s="254">
        <f>[8]T29!C9</f>
        <v>70</v>
      </c>
      <c r="C438" s="272" t="str">
        <f t="shared" si="108"/>
        <v>Steven Thackray</v>
      </c>
      <c r="D438" s="271" t="str">
        <f t="shared" si="109"/>
        <v>Fife</v>
      </c>
      <c r="E438" s="255" t="str">
        <f t="shared" si="110"/>
        <v>LD</v>
      </c>
      <c r="F438" s="278" t="e">
        <f t="shared" si="111"/>
        <v>#REF!</v>
      </c>
      <c r="H438" s="245"/>
      <c r="I438" s="245"/>
    </row>
    <row r="439" spans="1:13" ht="20.25" x14ac:dyDescent="0.2">
      <c r="A439" s="247">
        <v>6</v>
      </c>
      <c r="B439" s="254">
        <f>[8]T29!C10</f>
        <v>48</v>
      </c>
      <c r="C439" s="272" t="str">
        <f t="shared" si="108"/>
        <v>Eric Boyle</v>
      </c>
      <c r="D439" s="271" t="str">
        <f t="shared" si="109"/>
        <v>Fife</v>
      </c>
      <c r="E439" s="255" t="str">
        <f t="shared" si="110"/>
        <v>LD</v>
      </c>
      <c r="F439" s="278" t="e">
        <f t="shared" si="111"/>
        <v>#REF!</v>
      </c>
      <c r="H439" s="245"/>
      <c r="I439" s="245"/>
    </row>
    <row r="440" spans="1:13" ht="20.25" x14ac:dyDescent="0.2">
      <c r="A440" s="247">
        <v>7</v>
      </c>
      <c r="B440" s="254">
        <f>[8]T29!C11</f>
        <v>55</v>
      </c>
      <c r="C440" s="272" t="str">
        <f t="shared" si="108"/>
        <v>David Nicol</v>
      </c>
      <c r="D440" s="271" t="str">
        <f t="shared" si="109"/>
        <v>Fife</v>
      </c>
      <c r="E440" s="255" t="str">
        <f t="shared" si="110"/>
        <v>LD</v>
      </c>
      <c r="F440" s="278" t="e">
        <f t="shared" si="111"/>
        <v>#REF!</v>
      </c>
      <c r="H440" s="245"/>
      <c r="I440" s="245"/>
    </row>
    <row r="441" spans="1:13" ht="20.25" x14ac:dyDescent="0.2">
      <c r="A441" s="247">
        <v>8</v>
      </c>
      <c r="B441" s="254">
        <f>[8]T29!C12</f>
        <v>0</v>
      </c>
      <c r="C441" s="272" t="e">
        <f t="shared" si="108"/>
        <v>#N/A</v>
      </c>
      <c r="D441" s="271" t="e">
        <f t="shared" si="109"/>
        <v>#N/A</v>
      </c>
      <c r="E441" s="255" t="e">
        <f t="shared" si="110"/>
        <v>#N/A</v>
      </c>
      <c r="F441" s="278" t="e">
        <f t="shared" si="111"/>
        <v>#REF!</v>
      </c>
      <c r="H441" s="245"/>
      <c r="I441" s="245"/>
    </row>
    <row r="442" spans="1:13" ht="20.25" x14ac:dyDescent="0.2">
      <c r="A442" s="279"/>
      <c r="B442" s="254"/>
      <c r="C442" s="272"/>
      <c r="D442" s="271"/>
      <c r="E442" s="255"/>
      <c r="F442" s="274"/>
      <c r="H442" s="245"/>
      <c r="I442" s="245"/>
    </row>
    <row r="443" spans="1:13" ht="20.25" x14ac:dyDescent="0.2">
      <c r="A443" s="247" t="s">
        <v>0</v>
      </c>
      <c r="B443" s="250" t="s">
        <v>62</v>
      </c>
      <c r="C443" s="287" t="str">
        <f>VLOOKUP(B443,timetabletrack,2)</f>
        <v>400m Walk</v>
      </c>
      <c r="D443" s="280" t="str">
        <f>VLOOKUP(B443,timetabletrack,3)</f>
        <v xml:space="preserve">Male </v>
      </c>
      <c r="E443" s="285" t="str">
        <f>VLOOKUP(B443,timetabletrack,4)</f>
        <v>LD Open 1</v>
      </c>
      <c r="F443" s="291"/>
      <c r="H443" s="245"/>
      <c r="I443" s="245"/>
    </row>
    <row r="444" spans="1:13" ht="20.25" x14ac:dyDescent="0.2">
      <c r="A444" s="247" t="s">
        <v>24</v>
      </c>
      <c r="B444" s="254"/>
      <c r="C444" s="272"/>
      <c r="D444" s="271"/>
      <c r="E444" s="255"/>
      <c r="F444" s="274"/>
      <c r="H444" s="245"/>
      <c r="I444" s="245"/>
    </row>
    <row r="445" spans="1:13" ht="20.25" x14ac:dyDescent="0.2">
      <c r="A445" s="247">
        <v>1</v>
      </c>
      <c r="B445" s="254">
        <f>[8]T30!C5</f>
        <v>45</v>
      </c>
      <c r="C445" s="272" t="str">
        <f t="shared" ref="C445:C452" si="112">VLOOKUP($B445,athletes,2)</f>
        <v>Billy Scobie</v>
      </c>
      <c r="D445" s="271" t="str">
        <f t="shared" ref="D445:D452" si="113">VLOOKUP($B445,athletes,3)</f>
        <v>Fife</v>
      </c>
      <c r="E445" s="255" t="str">
        <f t="shared" ref="E445:E452" si="114">VLOOKUP($B445,athletes,4)</f>
        <v>LD</v>
      </c>
      <c r="F445" s="278" t="e">
        <f t="shared" ref="F445:F452" si="115">VLOOKUP(B445,classT30,5)</f>
        <v>#REF!</v>
      </c>
      <c r="H445" s="245"/>
      <c r="I445" s="245"/>
    </row>
    <row r="446" spans="1:13" ht="20.25" x14ac:dyDescent="0.2">
      <c r="A446" s="247">
        <v>2</v>
      </c>
      <c r="B446" s="254">
        <f>[8]T30!C6</f>
        <v>51</v>
      </c>
      <c r="C446" s="272" t="str">
        <f t="shared" si="112"/>
        <v>Matthew Gun</v>
      </c>
      <c r="D446" s="271" t="str">
        <f t="shared" si="113"/>
        <v>Fife</v>
      </c>
      <c r="E446" s="255" t="str">
        <f t="shared" si="114"/>
        <v>LD</v>
      </c>
      <c r="F446" s="278" t="e">
        <f t="shared" si="115"/>
        <v>#REF!</v>
      </c>
      <c r="H446" s="245"/>
      <c r="I446" s="245"/>
    </row>
    <row r="447" spans="1:13" ht="20.25" x14ac:dyDescent="0.2">
      <c r="A447" s="247">
        <v>3</v>
      </c>
      <c r="B447" s="254">
        <f>[8]T30!C7</f>
        <v>18</v>
      </c>
      <c r="C447" s="272" t="str">
        <f t="shared" si="112"/>
        <v>Robert McMahon</v>
      </c>
      <c r="D447" s="271" t="str">
        <f t="shared" si="113"/>
        <v>Fife</v>
      </c>
      <c r="E447" s="255" t="str">
        <f t="shared" si="114"/>
        <v>LD</v>
      </c>
      <c r="F447" s="278" t="e">
        <f t="shared" si="115"/>
        <v>#REF!</v>
      </c>
      <c r="H447" s="245"/>
      <c r="I447" s="245"/>
    </row>
    <row r="448" spans="1:13" ht="20.25" x14ac:dyDescent="0.2">
      <c r="A448" s="247">
        <v>4</v>
      </c>
      <c r="B448" s="254">
        <f>[8]T30!C8</f>
        <v>13</v>
      </c>
      <c r="C448" s="272" t="str">
        <f t="shared" si="112"/>
        <v>Craig Donaldson</v>
      </c>
      <c r="D448" s="271" t="str">
        <f t="shared" si="113"/>
        <v>Fife</v>
      </c>
      <c r="E448" s="255" t="str">
        <f t="shared" si="114"/>
        <v>LD</v>
      </c>
      <c r="F448" s="278" t="e">
        <f t="shared" si="115"/>
        <v>#REF!</v>
      </c>
      <c r="H448" s="245"/>
      <c r="I448" s="245"/>
    </row>
    <row r="449" spans="1:9" ht="20.25" x14ac:dyDescent="0.2">
      <c r="A449" s="247">
        <v>5</v>
      </c>
      <c r="B449" s="254">
        <f>[8]T30!C9</f>
        <v>46</v>
      </c>
      <c r="C449" s="272" t="str">
        <f t="shared" si="112"/>
        <v>Christopher Cook</v>
      </c>
      <c r="D449" s="271" t="str">
        <f t="shared" si="113"/>
        <v>Fife</v>
      </c>
      <c r="E449" s="255" t="str">
        <f t="shared" si="114"/>
        <v>LD</v>
      </c>
      <c r="F449" s="278" t="e">
        <f t="shared" si="115"/>
        <v>#REF!</v>
      </c>
      <c r="H449" s="245"/>
      <c r="I449" s="245"/>
    </row>
    <row r="450" spans="1:9" ht="20.25" x14ac:dyDescent="0.2">
      <c r="A450" s="247">
        <v>6</v>
      </c>
      <c r="B450" s="254">
        <f>[8]T30!C10</f>
        <v>47</v>
      </c>
      <c r="C450" s="272" t="str">
        <f t="shared" si="112"/>
        <v>Craig Stephen</v>
      </c>
      <c r="D450" s="271" t="str">
        <f t="shared" si="113"/>
        <v>Fife</v>
      </c>
      <c r="E450" s="255" t="str">
        <f t="shared" si="114"/>
        <v>LD</v>
      </c>
      <c r="F450" s="278" t="e">
        <f t="shared" si="115"/>
        <v>#REF!</v>
      </c>
      <c r="H450" s="245"/>
      <c r="I450" s="245"/>
    </row>
    <row r="451" spans="1:9" ht="20.25" x14ac:dyDescent="0.2">
      <c r="A451" s="247">
        <v>7</v>
      </c>
      <c r="B451" s="254">
        <f>[8]T30!C11</f>
        <v>15</v>
      </c>
      <c r="C451" s="272" t="str">
        <f t="shared" si="112"/>
        <v>Kevin Mustard</v>
      </c>
      <c r="D451" s="271" t="str">
        <f t="shared" si="113"/>
        <v>Fife</v>
      </c>
      <c r="E451" s="255" t="str">
        <f t="shared" si="114"/>
        <v>LD</v>
      </c>
      <c r="F451" s="278" t="e">
        <f t="shared" si="115"/>
        <v>#REF!</v>
      </c>
      <c r="H451" s="245"/>
      <c r="I451" s="245"/>
    </row>
    <row r="452" spans="1:9" ht="20.25" x14ac:dyDescent="0.2">
      <c r="A452" s="247">
        <v>8</v>
      </c>
      <c r="B452" s="254">
        <f>[8]T30!C12</f>
        <v>0</v>
      </c>
      <c r="C452" s="272" t="e">
        <f t="shared" si="112"/>
        <v>#N/A</v>
      </c>
      <c r="D452" s="271" t="e">
        <f t="shared" si="113"/>
        <v>#N/A</v>
      </c>
      <c r="E452" s="255" t="e">
        <f t="shared" si="114"/>
        <v>#N/A</v>
      </c>
      <c r="F452" s="278" t="e">
        <f t="shared" si="115"/>
        <v>#REF!</v>
      </c>
      <c r="H452" s="245"/>
      <c r="I452" s="245"/>
    </row>
    <row r="453" spans="1:9" ht="20.25" x14ac:dyDescent="0.2">
      <c r="A453" s="247"/>
      <c r="B453" s="254"/>
      <c r="C453" s="272"/>
      <c r="D453" s="271"/>
      <c r="E453" s="255"/>
      <c r="F453" s="278"/>
      <c r="H453" s="245"/>
      <c r="I453" s="245"/>
    </row>
    <row r="454" spans="1:9" ht="20.25" x14ac:dyDescent="0.2">
      <c r="A454" s="247" t="s">
        <v>0</v>
      </c>
      <c r="B454" s="250" t="s">
        <v>63</v>
      </c>
      <c r="C454" s="287">
        <f>VLOOKUP(B454,timetabletrack,2)</f>
        <v>0</v>
      </c>
      <c r="D454" s="280">
        <f>VLOOKUP(B454,timetabletrack,3)</f>
        <v>0</v>
      </c>
      <c r="E454" s="285">
        <f>VLOOKUP(B454,timetabletrack,4)</f>
        <v>0</v>
      </c>
      <c r="F454" s="291"/>
      <c r="H454" s="245"/>
      <c r="I454" s="245"/>
    </row>
    <row r="455" spans="1:9" ht="20.25" x14ac:dyDescent="0.2">
      <c r="A455" s="247" t="s">
        <v>24</v>
      </c>
      <c r="B455" s="254"/>
      <c r="C455" s="272"/>
      <c r="D455" s="271"/>
      <c r="E455" s="255"/>
      <c r="F455" s="274"/>
      <c r="G455" s="288"/>
      <c r="H455" s="245"/>
      <c r="I455" s="245"/>
    </row>
    <row r="456" spans="1:9" ht="20.25" x14ac:dyDescent="0.2">
      <c r="A456" s="247">
        <v>1</v>
      </c>
      <c r="B456" s="254">
        <f>[8]T31!C5</f>
        <v>149</v>
      </c>
      <c r="C456" s="272" t="str">
        <f t="shared" ref="C456:C463" si="116">VLOOKUP($B456,athletes,2)</f>
        <v>Amy Currie</v>
      </c>
      <c r="D456" s="271" t="str">
        <f t="shared" ref="D456:D463" si="117">VLOOKUP($B456,athletes,3)</f>
        <v>Forth Valley</v>
      </c>
      <c r="E456" s="255" t="str">
        <f t="shared" ref="E456:E463" si="118">VLOOKUP($B456,athletes,4)</f>
        <v>PD</v>
      </c>
      <c r="F456" s="278" t="e">
        <f t="shared" ref="F456:F463" si="119">VLOOKUP(B456,classT30,5)</f>
        <v>#REF!</v>
      </c>
      <c r="H456" s="245"/>
      <c r="I456" s="245"/>
    </row>
    <row r="457" spans="1:9" ht="20.25" x14ac:dyDescent="0.2">
      <c r="A457" s="247">
        <v>2</v>
      </c>
      <c r="B457" s="254">
        <f>[8]T31!C6</f>
        <v>227</v>
      </c>
      <c r="C457" s="272" t="str">
        <f t="shared" si="116"/>
        <v>Sara Stevenson</v>
      </c>
      <c r="D457" s="271" t="str">
        <f t="shared" si="117"/>
        <v>West of Scotland</v>
      </c>
      <c r="E457" s="255" t="str">
        <f t="shared" si="118"/>
        <v>LD</v>
      </c>
      <c r="F457" s="278" t="e">
        <f t="shared" si="119"/>
        <v>#REF!</v>
      </c>
      <c r="H457" s="245"/>
      <c r="I457" s="245"/>
    </row>
    <row r="458" spans="1:9" ht="20.25" x14ac:dyDescent="0.2">
      <c r="A458" s="247">
        <v>3</v>
      </c>
      <c r="B458" s="254">
        <f>[8]T31!C7</f>
        <v>86</v>
      </c>
      <c r="C458" s="272" t="str">
        <f t="shared" si="116"/>
        <v>Dionne Mackie</v>
      </c>
      <c r="D458" s="271" t="str">
        <f t="shared" si="117"/>
        <v>Fife</v>
      </c>
      <c r="E458" s="255" t="str">
        <f t="shared" si="118"/>
        <v>LD</v>
      </c>
      <c r="F458" s="278" t="e">
        <f t="shared" si="119"/>
        <v>#REF!</v>
      </c>
    </row>
    <row r="459" spans="1:9" ht="20.25" x14ac:dyDescent="0.2">
      <c r="A459" s="247">
        <v>4</v>
      </c>
      <c r="B459" s="254">
        <f>[8]T31!C8</f>
        <v>88</v>
      </c>
      <c r="C459" s="272" t="str">
        <f t="shared" si="116"/>
        <v>Marie Wilson</v>
      </c>
      <c r="D459" s="271" t="str">
        <f t="shared" si="117"/>
        <v>Fife</v>
      </c>
      <c r="E459" s="255" t="str">
        <f t="shared" si="118"/>
        <v>LD</v>
      </c>
      <c r="F459" s="278" t="e">
        <f t="shared" si="119"/>
        <v>#REF!</v>
      </c>
      <c r="H459" s="245"/>
      <c r="I459" s="245"/>
    </row>
    <row r="460" spans="1:9" ht="20.25" x14ac:dyDescent="0.2">
      <c r="A460" s="247">
        <v>5</v>
      </c>
      <c r="B460" s="254">
        <f>[8]T31!C9</f>
        <v>141</v>
      </c>
      <c r="C460" s="272" t="str">
        <f t="shared" si="116"/>
        <v>Toni Bell</v>
      </c>
      <c r="D460" s="271" t="str">
        <f t="shared" si="117"/>
        <v>Forth Valley</v>
      </c>
      <c r="E460" s="255" t="str">
        <f t="shared" si="118"/>
        <v>LD</v>
      </c>
      <c r="F460" s="278" t="e">
        <f t="shared" si="119"/>
        <v>#REF!</v>
      </c>
      <c r="H460" s="245"/>
      <c r="I460" s="245"/>
    </row>
    <row r="461" spans="1:9" ht="20.25" x14ac:dyDescent="0.2">
      <c r="A461" s="247">
        <v>6</v>
      </c>
      <c r="B461" s="254">
        <f>[8]T31!C10</f>
        <v>223</v>
      </c>
      <c r="C461" s="272" t="str">
        <f t="shared" si="116"/>
        <v>Lorna Williamson</v>
      </c>
      <c r="D461" s="271" t="str">
        <f t="shared" si="117"/>
        <v>West of Scotland</v>
      </c>
      <c r="E461" s="255" t="str">
        <f t="shared" si="118"/>
        <v>LD</v>
      </c>
      <c r="F461" s="278" t="e">
        <f t="shared" si="119"/>
        <v>#REF!</v>
      </c>
      <c r="H461" s="245"/>
      <c r="I461" s="245"/>
    </row>
    <row r="462" spans="1:9" ht="20.25" x14ac:dyDescent="0.2">
      <c r="A462" s="247">
        <v>7</v>
      </c>
      <c r="B462" s="254">
        <f>[8]T31!C11</f>
        <v>219</v>
      </c>
      <c r="C462" s="272" t="str">
        <f t="shared" si="116"/>
        <v>Jennifer Kitchener</v>
      </c>
      <c r="D462" s="271" t="str">
        <f t="shared" si="117"/>
        <v>West of Scotland</v>
      </c>
      <c r="E462" s="255" t="str">
        <f t="shared" si="118"/>
        <v>LD</v>
      </c>
      <c r="F462" s="278" t="e">
        <f t="shared" si="119"/>
        <v>#REF!</v>
      </c>
      <c r="H462" s="245"/>
      <c r="I462" s="245"/>
    </row>
    <row r="463" spans="1:9" ht="20.25" x14ac:dyDescent="0.2">
      <c r="A463" s="247">
        <v>8</v>
      </c>
      <c r="B463" s="254">
        <f>[8]T31!C12</f>
        <v>0</v>
      </c>
      <c r="C463" s="272" t="e">
        <f t="shared" si="116"/>
        <v>#N/A</v>
      </c>
      <c r="D463" s="271" t="e">
        <f t="shared" si="117"/>
        <v>#N/A</v>
      </c>
      <c r="E463" s="255" t="e">
        <f t="shared" si="118"/>
        <v>#N/A</v>
      </c>
      <c r="F463" s="278" t="e">
        <f t="shared" si="119"/>
        <v>#REF!</v>
      </c>
      <c r="H463" s="245"/>
      <c r="I463" s="245"/>
    </row>
    <row r="464" spans="1:9" ht="20.25" x14ac:dyDescent="0.2">
      <c r="A464" s="247"/>
      <c r="B464" s="254"/>
      <c r="C464" s="272"/>
      <c r="D464" s="271"/>
      <c r="E464" s="255"/>
      <c r="F464" s="278"/>
      <c r="H464" s="245"/>
      <c r="I464" s="245"/>
    </row>
    <row r="465" spans="1:9" ht="20.25" x14ac:dyDescent="0.2">
      <c r="A465" s="247" t="s">
        <v>0</v>
      </c>
      <c r="B465" s="250" t="s">
        <v>64</v>
      </c>
      <c r="C465" s="287" t="str">
        <f>VLOOKUP(B465,timetabletrack,2)</f>
        <v>200m -33/33-36 Secs</v>
      </c>
      <c r="D465" s="280" t="str">
        <f>VLOOKUP(B465,timetabletrack,3)</f>
        <v xml:space="preserve">Female </v>
      </c>
      <c r="E465" s="285" t="str">
        <f>VLOOKUP(B465,timetabletrack,4)</f>
        <v>LD B/A</v>
      </c>
      <c r="F465" s="291"/>
      <c r="H465" s="245"/>
      <c r="I465" s="245"/>
    </row>
    <row r="466" spans="1:9" ht="20.25" x14ac:dyDescent="0.2">
      <c r="A466" s="247" t="s">
        <v>24</v>
      </c>
      <c r="B466" s="254"/>
      <c r="C466" s="272"/>
      <c r="D466" s="271"/>
      <c r="E466" s="255"/>
      <c r="F466" s="274"/>
    </row>
    <row r="467" spans="1:9" ht="20.25" x14ac:dyDescent="0.2">
      <c r="A467" s="247">
        <v>1</v>
      </c>
      <c r="B467" s="254">
        <f>[8]T32!C5</f>
        <v>218</v>
      </c>
      <c r="C467" s="272" t="str">
        <f t="shared" ref="C467:C474" si="120">VLOOKUP($B467,athletes,2)</f>
        <v>Gemma Costello</v>
      </c>
      <c r="D467" s="271" t="str">
        <f t="shared" ref="D467:D474" si="121">VLOOKUP($B467,athletes,3)</f>
        <v>West of Scotland</v>
      </c>
      <c r="E467" s="255" t="str">
        <f t="shared" ref="E467:E474" si="122">VLOOKUP($B467,athletes,4)</f>
        <v>LD</v>
      </c>
      <c r="F467" s="278" t="e">
        <f t="shared" ref="F467:F474" si="123">VLOOKUP(B467,classT30,5)</f>
        <v>#REF!</v>
      </c>
      <c r="H467" s="245"/>
      <c r="I467" s="245"/>
    </row>
    <row r="468" spans="1:9" ht="20.25" x14ac:dyDescent="0.2">
      <c r="A468" s="247">
        <v>2</v>
      </c>
      <c r="B468" s="254">
        <f>[8]T32!C6</f>
        <v>135</v>
      </c>
      <c r="C468" s="272" t="str">
        <f t="shared" si="120"/>
        <v>Chloe McLean</v>
      </c>
      <c r="D468" s="271" t="str">
        <f t="shared" si="121"/>
        <v>Forth Valley</v>
      </c>
      <c r="E468" s="255" t="str">
        <f t="shared" si="122"/>
        <v>LD</v>
      </c>
      <c r="F468" s="278" t="e">
        <f t="shared" si="123"/>
        <v>#REF!</v>
      </c>
      <c r="H468" s="245"/>
      <c r="I468" s="245"/>
    </row>
    <row r="469" spans="1:9" ht="20.25" x14ac:dyDescent="0.2">
      <c r="A469" s="247">
        <v>3</v>
      </c>
      <c r="B469" s="254">
        <f>[8]T32!C7</f>
        <v>113</v>
      </c>
      <c r="C469" s="272" t="str">
        <f t="shared" si="120"/>
        <v>Nikki Baxter</v>
      </c>
      <c r="D469" s="271" t="str">
        <f t="shared" si="121"/>
        <v>Fife</v>
      </c>
      <c r="E469" s="255" t="str">
        <f t="shared" si="122"/>
        <v>LD</v>
      </c>
      <c r="F469" s="278" t="e">
        <f t="shared" si="123"/>
        <v>#REF!</v>
      </c>
      <c r="H469" s="245"/>
      <c r="I469" s="245"/>
    </row>
    <row r="470" spans="1:9" ht="20.25" x14ac:dyDescent="0.2">
      <c r="A470" s="247">
        <v>4</v>
      </c>
      <c r="B470" s="254">
        <f>[8]T32!C8</f>
        <v>126</v>
      </c>
      <c r="C470" s="272" t="str">
        <f t="shared" si="120"/>
        <v>Alana Burton</v>
      </c>
      <c r="D470" s="271" t="str">
        <f t="shared" si="121"/>
        <v>Forth Valley</v>
      </c>
      <c r="E470" s="255" t="str">
        <f t="shared" si="122"/>
        <v>LD</v>
      </c>
      <c r="F470" s="278" t="e">
        <f t="shared" si="123"/>
        <v>#REF!</v>
      </c>
      <c r="I470" s="245"/>
    </row>
    <row r="471" spans="1:9" ht="20.25" x14ac:dyDescent="0.2">
      <c r="A471" s="247">
        <v>5</v>
      </c>
      <c r="B471" s="254">
        <f>[8]T32!C9</f>
        <v>127</v>
      </c>
      <c r="C471" s="272" t="str">
        <f t="shared" si="120"/>
        <v>Lorraine Keigan</v>
      </c>
      <c r="D471" s="271" t="str">
        <f t="shared" si="121"/>
        <v>Forth Valley</v>
      </c>
      <c r="E471" s="255" t="str">
        <f t="shared" si="122"/>
        <v>LD</v>
      </c>
      <c r="F471" s="278" t="e">
        <f t="shared" si="123"/>
        <v>#REF!</v>
      </c>
      <c r="H471" s="245"/>
      <c r="I471" s="245"/>
    </row>
    <row r="472" spans="1:9" ht="20.25" x14ac:dyDescent="0.2">
      <c r="A472" s="247">
        <v>6</v>
      </c>
      <c r="B472" s="254">
        <f>[8]T32!C10</f>
        <v>0</v>
      </c>
      <c r="C472" s="272" t="e">
        <f t="shared" si="120"/>
        <v>#N/A</v>
      </c>
      <c r="D472" s="271" t="e">
        <f t="shared" si="121"/>
        <v>#N/A</v>
      </c>
      <c r="E472" s="255" t="e">
        <f t="shared" si="122"/>
        <v>#N/A</v>
      </c>
      <c r="F472" s="278" t="e">
        <f t="shared" si="123"/>
        <v>#REF!</v>
      </c>
      <c r="H472" s="245"/>
      <c r="I472" s="245"/>
    </row>
    <row r="473" spans="1:9" ht="20.25" x14ac:dyDescent="0.2">
      <c r="A473" s="247">
        <v>7</v>
      </c>
      <c r="B473" s="254">
        <f>[8]T32!C11</f>
        <v>0</v>
      </c>
      <c r="C473" s="272" t="e">
        <f t="shared" si="120"/>
        <v>#N/A</v>
      </c>
      <c r="D473" s="271" t="e">
        <f t="shared" si="121"/>
        <v>#N/A</v>
      </c>
      <c r="E473" s="255" t="e">
        <f t="shared" si="122"/>
        <v>#N/A</v>
      </c>
      <c r="F473" s="278" t="e">
        <f t="shared" si="123"/>
        <v>#REF!</v>
      </c>
      <c r="H473" s="245"/>
      <c r="I473" s="245"/>
    </row>
    <row r="474" spans="1:9" ht="20.25" x14ac:dyDescent="0.2">
      <c r="A474" s="247">
        <v>8</v>
      </c>
      <c r="B474" s="254">
        <f>[8]T32!C12</f>
        <v>0</v>
      </c>
      <c r="C474" s="272" t="e">
        <f t="shared" si="120"/>
        <v>#N/A</v>
      </c>
      <c r="D474" s="271" t="e">
        <f t="shared" si="121"/>
        <v>#N/A</v>
      </c>
      <c r="E474" s="255" t="e">
        <f t="shared" si="122"/>
        <v>#N/A</v>
      </c>
      <c r="F474" s="278" t="e">
        <f t="shared" si="123"/>
        <v>#REF!</v>
      </c>
      <c r="H474" s="245"/>
      <c r="I474" s="245"/>
    </row>
    <row r="475" spans="1:9" ht="20.25" x14ac:dyDescent="0.2">
      <c r="A475" s="279"/>
      <c r="B475" s="254"/>
      <c r="C475" s="272"/>
      <c r="D475" s="271"/>
      <c r="E475" s="255"/>
      <c r="F475" s="274"/>
      <c r="I475" s="245"/>
    </row>
    <row r="476" spans="1:9" ht="20.25" x14ac:dyDescent="0.2">
      <c r="A476" s="247" t="s">
        <v>0</v>
      </c>
      <c r="B476" s="250" t="s">
        <v>65</v>
      </c>
      <c r="C476" s="287" t="str">
        <f>VLOOKUP(B476,timetabletrack,2)</f>
        <v>200M +33.5 Secs</v>
      </c>
      <c r="D476" s="280" t="str">
        <f>VLOOKUP(B476,timetabletrack,3)</f>
        <v>Male</v>
      </c>
      <c r="E476" s="285" t="str">
        <f>VLOOKUP(B476,timetabletrack,4)</f>
        <v>LD/D2</v>
      </c>
      <c r="F476" s="291"/>
      <c r="H476" s="245"/>
      <c r="I476" s="245"/>
    </row>
    <row r="477" spans="1:9" ht="20.25" x14ac:dyDescent="0.2">
      <c r="A477" s="247" t="s">
        <v>24</v>
      </c>
      <c r="B477" s="254"/>
      <c r="C477" s="272"/>
      <c r="D477" s="271"/>
      <c r="E477" s="255"/>
      <c r="F477" s="274"/>
      <c r="H477" s="245"/>
      <c r="I477" s="245"/>
    </row>
    <row r="478" spans="1:9" ht="20.25" x14ac:dyDescent="0.2">
      <c r="A478" s="247">
        <v>1</v>
      </c>
      <c r="B478" s="254">
        <f>[8]T33!C5</f>
        <v>0</v>
      </c>
      <c r="C478" s="272" t="e">
        <f t="shared" ref="C478:C485" si="124">VLOOKUP($B478,athletes,2)</f>
        <v>#N/A</v>
      </c>
      <c r="D478" s="271" t="e">
        <f t="shared" ref="D478:D485" si="125">VLOOKUP($B478,athletes,3)</f>
        <v>#N/A</v>
      </c>
      <c r="E478" s="255" t="e">
        <f t="shared" ref="E478:E485" si="126">VLOOKUP($B478,athletes,4)</f>
        <v>#N/A</v>
      </c>
      <c r="F478" s="278" t="e">
        <f t="shared" ref="F478:F485" si="127">VLOOKUP(B478,classT30,5)</f>
        <v>#REF!</v>
      </c>
      <c r="H478" s="245"/>
      <c r="I478" s="245"/>
    </row>
    <row r="479" spans="1:9" ht="20.25" x14ac:dyDescent="0.2">
      <c r="A479" s="247">
        <v>2</v>
      </c>
      <c r="B479" s="254">
        <f>[8]T33!C6</f>
        <v>22</v>
      </c>
      <c r="C479" s="272" t="str">
        <f t="shared" si="124"/>
        <v>Graham Law</v>
      </c>
      <c r="D479" s="271" t="str">
        <f t="shared" si="125"/>
        <v>Fife</v>
      </c>
      <c r="E479" s="255" t="str">
        <f t="shared" si="126"/>
        <v>LD</v>
      </c>
      <c r="F479" s="278" t="e">
        <f t="shared" si="127"/>
        <v>#REF!</v>
      </c>
      <c r="H479" s="245"/>
      <c r="I479" s="245"/>
    </row>
    <row r="480" spans="1:9" ht="20.25" x14ac:dyDescent="0.2">
      <c r="A480" s="247">
        <v>3</v>
      </c>
      <c r="B480" s="254">
        <f>[8]T33!C7</f>
        <v>137</v>
      </c>
      <c r="C480" s="272" t="str">
        <f t="shared" si="124"/>
        <v>Mark Lumsden</v>
      </c>
      <c r="D480" s="271" t="str">
        <f t="shared" si="125"/>
        <v>Forth Valley</v>
      </c>
      <c r="E480" s="255" t="str">
        <f t="shared" si="126"/>
        <v>LD</v>
      </c>
      <c r="F480" s="278" t="e">
        <f t="shared" si="127"/>
        <v>#REF!</v>
      </c>
      <c r="H480" s="245"/>
      <c r="I480" s="245"/>
    </row>
    <row r="481" spans="1:9" ht="20.25" x14ac:dyDescent="0.2">
      <c r="A481" s="247">
        <v>4</v>
      </c>
      <c r="B481" s="254">
        <f>[8]T33!C8</f>
        <v>40</v>
      </c>
      <c r="C481" s="272" t="str">
        <f t="shared" si="124"/>
        <v>Glen Miller</v>
      </c>
      <c r="D481" s="271" t="str">
        <f t="shared" si="125"/>
        <v>Fife</v>
      </c>
      <c r="E481" s="255" t="str">
        <f t="shared" si="126"/>
        <v>LD</v>
      </c>
      <c r="F481" s="278" t="e">
        <f t="shared" si="127"/>
        <v>#REF!</v>
      </c>
      <c r="I481" s="245"/>
    </row>
    <row r="482" spans="1:9" ht="20.25" x14ac:dyDescent="0.2">
      <c r="A482" s="247">
        <v>5</v>
      </c>
      <c r="B482" s="254">
        <f>[8]T33!C9</f>
        <v>130</v>
      </c>
      <c r="C482" s="272" t="str">
        <f t="shared" si="124"/>
        <v>Bruce Anderson</v>
      </c>
      <c r="D482" s="271" t="str">
        <f t="shared" si="125"/>
        <v>Forth Valley</v>
      </c>
      <c r="E482" s="255" t="str">
        <f t="shared" si="126"/>
        <v>LD</v>
      </c>
      <c r="F482" s="278" t="e">
        <f t="shared" si="127"/>
        <v>#REF!</v>
      </c>
      <c r="I482" s="245"/>
    </row>
    <row r="483" spans="1:9" ht="20.25" x14ac:dyDescent="0.2">
      <c r="A483" s="247">
        <v>6</v>
      </c>
      <c r="B483" s="254">
        <f>[8]T33!C10</f>
        <v>76</v>
      </c>
      <c r="C483" s="272" t="str">
        <f t="shared" si="124"/>
        <v>Jordan Clark</v>
      </c>
      <c r="D483" s="271" t="str">
        <f t="shared" si="125"/>
        <v>Fife</v>
      </c>
      <c r="E483" s="255" t="str">
        <f t="shared" si="126"/>
        <v>LD</v>
      </c>
      <c r="F483" s="278" t="e">
        <f t="shared" si="127"/>
        <v>#REF!</v>
      </c>
      <c r="I483" s="245"/>
    </row>
    <row r="484" spans="1:9" ht="20.25" x14ac:dyDescent="0.2">
      <c r="A484" s="247">
        <v>7</v>
      </c>
      <c r="B484" s="254">
        <f>[8]T33!C11</f>
        <v>0</v>
      </c>
      <c r="C484" s="272" t="e">
        <f t="shared" si="124"/>
        <v>#N/A</v>
      </c>
      <c r="D484" s="271" t="e">
        <f t="shared" si="125"/>
        <v>#N/A</v>
      </c>
      <c r="E484" s="255" t="e">
        <f t="shared" si="126"/>
        <v>#N/A</v>
      </c>
      <c r="F484" s="278" t="e">
        <f t="shared" si="127"/>
        <v>#REF!</v>
      </c>
      <c r="H484" s="245"/>
    </row>
    <row r="485" spans="1:9" ht="20.25" x14ac:dyDescent="0.2">
      <c r="A485" s="247">
        <v>8</v>
      </c>
      <c r="B485" s="254">
        <f>[8]T33!C12</f>
        <v>0</v>
      </c>
      <c r="C485" s="272" t="e">
        <f t="shared" si="124"/>
        <v>#N/A</v>
      </c>
      <c r="D485" s="271" t="e">
        <f t="shared" si="125"/>
        <v>#N/A</v>
      </c>
      <c r="E485" s="255" t="e">
        <f t="shared" si="126"/>
        <v>#N/A</v>
      </c>
      <c r="F485" s="278" t="e">
        <f t="shared" si="127"/>
        <v>#REF!</v>
      </c>
      <c r="H485" s="245"/>
      <c r="I485" s="245"/>
    </row>
    <row r="486" spans="1:9" ht="20.25" x14ac:dyDescent="0.2">
      <c r="A486" s="247"/>
      <c r="B486" s="254"/>
      <c r="C486" s="272"/>
      <c r="D486" s="271"/>
      <c r="E486" s="255"/>
      <c r="F486" s="278"/>
      <c r="H486" s="245"/>
      <c r="I486" s="245"/>
    </row>
    <row r="487" spans="1:9" ht="20.25" x14ac:dyDescent="0.2">
      <c r="A487" s="247" t="s">
        <v>0</v>
      </c>
      <c r="B487" s="250" t="s">
        <v>66</v>
      </c>
      <c r="C487" s="287" t="str">
        <f>VLOOKUP(B487,timetabletrack,2)</f>
        <v>200m +33.5 secs</v>
      </c>
      <c r="D487" s="280" t="str">
        <f>VLOOKUP(B487,timetabletrack,3)</f>
        <v>Male</v>
      </c>
      <c r="E487" s="285" t="str">
        <f>VLOOKUP(B487,timetabletrack,4)</f>
        <v>LD  D1</v>
      </c>
      <c r="F487" s="291"/>
      <c r="H487" s="245"/>
      <c r="I487" s="245"/>
    </row>
    <row r="488" spans="1:9" ht="20.25" x14ac:dyDescent="0.2">
      <c r="A488" s="247" t="s">
        <v>24</v>
      </c>
      <c r="B488" s="254"/>
      <c r="C488" s="272"/>
      <c r="D488" s="271"/>
      <c r="E488" s="255"/>
      <c r="F488" s="274"/>
      <c r="H488" s="245"/>
      <c r="I488" s="245"/>
    </row>
    <row r="489" spans="1:9" ht="20.25" x14ac:dyDescent="0.2">
      <c r="A489" s="247">
        <v>1</v>
      </c>
      <c r="B489" s="254">
        <f>[8]T34!C5</f>
        <v>143</v>
      </c>
      <c r="C489" s="272" t="str">
        <f t="shared" ref="C489:C496" si="128">VLOOKUP($B489,athletes,2)</f>
        <v>Stephen Donaldson</v>
      </c>
      <c r="D489" s="271" t="str">
        <f t="shared" ref="D489:D496" si="129">VLOOKUP($B489,athletes,3)</f>
        <v>Forth Valley</v>
      </c>
      <c r="E489" s="255" t="str">
        <f t="shared" ref="E489:E496" si="130">VLOOKUP($B489,athletes,4)</f>
        <v>LD</v>
      </c>
      <c r="F489" s="278" t="e">
        <f t="shared" ref="F489:F496" si="131">VLOOKUP(B489,classT30,5)</f>
        <v>#REF!</v>
      </c>
      <c r="H489" s="245"/>
      <c r="I489" s="245"/>
    </row>
    <row r="490" spans="1:9" ht="20.25" x14ac:dyDescent="0.2">
      <c r="A490" s="247">
        <v>2</v>
      </c>
      <c r="B490" s="254">
        <f>[8]T34!C6</f>
        <v>23</v>
      </c>
      <c r="C490" s="272" t="str">
        <f t="shared" si="128"/>
        <v>Liam Downie</v>
      </c>
      <c r="D490" s="271" t="str">
        <f t="shared" si="129"/>
        <v>Fife</v>
      </c>
      <c r="E490" s="255" t="str">
        <f t="shared" si="130"/>
        <v>LD</v>
      </c>
      <c r="F490" s="278" t="e">
        <f t="shared" si="131"/>
        <v>#REF!</v>
      </c>
      <c r="H490" s="245"/>
      <c r="I490" s="245"/>
    </row>
    <row r="491" spans="1:9" ht="20.25" x14ac:dyDescent="0.2">
      <c r="A491" s="247">
        <v>3</v>
      </c>
      <c r="B491" s="254">
        <f>[8]T34!C7</f>
        <v>6</v>
      </c>
      <c r="C491" s="272" t="str">
        <f t="shared" si="128"/>
        <v>Adam Richards</v>
      </c>
      <c r="D491" s="271" t="str">
        <f t="shared" si="129"/>
        <v>Fife</v>
      </c>
      <c r="E491" s="255" t="str">
        <f t="shared" si="130"/>
        <v>LD</v>
      </c>
      <c r="F491" s="278" t="e">
        <f t="shared" si="131"/>
        <v>#REF!</v>
      </c>
      <c r="H491" s="245"/>
      <c r="I491" s="245"/>
    </row>
    <row r="492" spans="1:9" ht="20.25" x14ac:dyDescent="0.2">
      <c r="A492" s="247">
        <v>4</v>
      </c>
      <c r="B492" s="254">
        <f>[8]T34!C8</f>
        <v>44</v>
      </c>
      <c r="C492" s="272" t="str">
        <f t="shared" si="128"/>
        <v>Stephen Russell</v>
      </c>
      <c r="D492" s="271" t="str">
        <f t="shared" si="129"/>
        <v>Fife</v>
      </c>
      <c r="E492" s="255" t="str">
        <f t="shared" si="130"/>
        <v>LD</v>
      </c>
      <c r="F492" s="278" t="e">
        <f t="shared" si="131"/>
        <v>#REF!</v>
      </c>
      <c r="H492" s="245"/>
      <c r="I492" s="245"/>
    </row>
    <row r="493" spans="1:9" ht="20.25" x14ac:dyDescent="0.2">
      <c r="A493" s="247">
        <v>5</v>
      </c>
      <c r="B493" s="254">
        <f>[8]T34!C9</f>
        <v>9</v>
      </c>
      <c r="C493" s="272" t="str">
        <f t="shared" si="128"/>
        <v>Irvin Wilson</v>
      </c>
      <c r="D493" s="271" t="str">
        <f t="shared" si="129"/>
        <v>Fife</v>
      </c>
      <c r="E493" s="255" t="str">
        <f t="shared" si="130"/>
        <v>LD</v>
      </c>
      <c r="F493" s="278" t="e">
        <f t="shared" si="131"/>
        <v>#REF!</v>
      </c>
      <c r="H493" s="245"/>
      <c r="I493" s="245"/>
    </row>
    <row r="494" spans="1:9" ht="20.25" x14ac:dyDescent="0.2">
      <c r="A494" s="247">
        <v>6</v>
      </c>
      <c r="B494" s="254">
        <f>[8]T34!C10</f>
        <v>0</v>
      </c>
      <c r="C494" s="272" t="e">
        <f t="shared" si="128"/>
        <v>#N/A</v>
      </c>
      <c r="D494" s="271" t="e">
        <f t="shared" si="129"/>
        <v>#N/A</v>
      </c>
      <c r="E494" s="255" t="e">
        <f t="shared" si="130"/>
        <v>#N/A</v>
      </c>
      <c r="F494" s="278" t="e">
        <f t="shared" si="131"/>
        <v>#REF!</v>
      </c>
      <c r="H494" s="245"/>
    </row>
    <row r="495" spans="1:9" ht="20.25" x14ac:dyDescent="0.2">
      <c r="A495" s="247">
        <v>7</v>
      </c>
      <c r="B495" s="254">
        <f>[8]T34!C11</f>
        <v>0</v>
      </c>
      <c r="C495" s="272" t="e">
        <f t="shared" si="128"/>
        <v>#N/A</v>
      </c>
      <c r="D495" s="271" t="e">
        <f t="shared" si="129"/>
        <v>#N/A</v>
      </c>
      <c r="E495" s="255" t="e">
        <f t="shared" si="130"/>
        <v>#N/A</v>
      </c>
      <c r="F495" s="278" t="e">
        <f t="shared" si="131"/>
        <v>#REF!</v>
      </c>
      <c r="H495" s="245"/>
      <c r="I495" s="245"/>
    </row>
    <row r="496" spans="1:9" ht="20.25" x14ac:dyDescent="0.2">
      <c r="A496" s="247">
        <v>8</v>
      </c>
      <c r="B496" s="254">
        <f>[8]T34!C12</f>
        <v>0</v>
      </c>
      <c r="C496" s="272" t="e">
        <f t="shared" si="128"/>
        <v>#N/A</v>
      </c>
      <c r="D496" s="271" t="e">
        <f t="shared" si="129"/>
        <v>#N/A</v>
      </c>
      <c r="E496" s="255" t="e">
        <f t="shared" si="130"/>
        <v>#N/A</v>
      </c>
      <c r="F496" s="278" t="e">
        <f t="shared" si="131"/>
        <v>#REF!</v>
      </c>
      <c r="I496" s="245"/>
    </row>
    <row r="497" spans="1:9" ht="20.25" x14ac:dyDescent="0.2">
      <c r="A497" s="247"/>
      <c r="B497" s="254"/>
      <c r="C497" s="272"/>
      <c r="D497" s="271"/>
      <c r="E497" s="255"/>
      <c r="F497" s="278"/>
      <c r="I497" s="245"/>
    </row>
    <row r="498" spans="1:9" ht="20.25" x14ac:dyDescent="0.2">
      <c r="A498" s="247"/>
      <c r="B498" s="254"/>
      <c r="C498" s="272"/>
      <c r="D498" s="271"/>
      <c r="E498" s="255"/>
      <c r="F498" s="278"/>
      <c r="I498" s="245"/>
    </row>
    <row r="499" spans="1:9" ht="20.25" x14ac:dyDescent="0.2">
      <c r="A499" s="247"/>
      <c r="B499" s="254"/>
      <c r="C499" s="272"/>
      <c r="D499" s="271"/>
      <c r="E499" s="255"/>
      <c r="F499" s="278"/>
      <c r="I499" s="245"/>
    </row>
    <row r="500" spans="1:9" ht="20.25" x14ac:dyDescent="0.2">
      <c r="A500" s="247" t="s">
        <v>0</v>
      </c>
      <c r="B500" s="250" t="s">
        <v>16</v>
      </c>
      <c r="C500" s="280" t="str">
        <f>VLOOKUP(B500,timetabletrack,2)</f>
        <v>200m 30-33.5 Secs</v>
      </c>
      <c r="D500" s="250" t="str">
        <f>VLOOKUP(B500,timetabletrack,3)</f>
        <v>Male</v>
      </c>
      <c r="E500" s="281" t="str">
        <f>VLOOKUP(B500,timetabletrack,4)</f>
        <v>LD C2</v>
      </c>
      <c r="F500" s="282"/>
      <c r="I500" s="245"/>
    </row>
    <row r="501" spans="1:9" ht="20.25" x14ac:dyDescent="0.2">
      <c r="A501" s="247" t="s">
        <v>24</v>
      </c>
      <c r="B501" s="250"/>
      <c r="C501" s="280"/>
      <c r="D501" s="250"/>
      <c r="E501" s="281"/>
      <c r="F501" s="282"/>
      <c r="H501" s="245"/>
      <c r="I501" s="245"/>
    </row>
    <row r="502" spans="1:9" ht="20.25" x14ac:dyDescent="0.2">
      <c r="A502" s="247">
        <v>1</v>
      </c>
      <c r="B502" s="254">
        <f>[8]T35!C5</f>
        <v>41</v>
      </c>
      <c r="C502" s="259" t="str">
        <f t="shared" ref="C502:C509" si="132">VLOOKUP($B502,athletes,2)</f>
        <v>James Cunningham</v>
      </c>
      <c r="D502" s="254" t="str">
        <f t="shared" ref="D502:D509" si="133">VLOOKUP($B502,athletes,3)</f>
        <v>Fife</v>
      </c>
      <c r="E502" s="275" t="str">
        <f t="shared" ref="E502:E509" si="134">VLOOKUP($B502,athletes,4)</f>
        <v>LD</v>
      </c>
      <c r="F502" s="278" t="e">
        <f>VLOOKUP(B502,classT01,5)</f>
        <v>#REF!</v>
      </c>
      <c r="H502" s="245"/>
      <c r="I502" s="245"/>
    </row>
    <row r="503" spans="1:9" ht="20.25" x14ac:dyDescent="0.2">
      <c r="A503" s="247">
        <v>2</v>
      </c>
      <c r="B503" s="254">
        <f>[8]T35!C6</f>
        <v>42</v>
      </c>
      <c r="C503" s="259" t="str">
        <f t="shared" si="132"/>
        <v>John Millar</v>
      </c>
      <c r="D503" s="254" t="str">
        <f t="shared" si="133"/>
        <v>Fife</v>
      </c>
      <c r="E503" s="275" t="str">
        <f t="shared" si="134"/>
        <v>LD</v>
      </c>
      <c r="F503" s="278" t="e">
        <f t="shared" ref="F503:F509" si="135">VLOOKUP(B503,classT01,5)</f>
        <v>#REF!</v>
      </c>
      <c r="H503" s="245"/>
      <c r="I503" s="245"/>
    </row>
    <row r="504" spans="1:9" ht="20.25" x14ac:dyDescent="0.2">
      <c r="A504" s="247">
        <v>3</v>
      </c>
      <c r="B504" s="254">
        <f>[8]T35!C7</f>
        <v>142</v>
      </c>
      <c r="C504" s="259" t="str">
        <f t="shared" si="132"/>
        <v>Gavin Miller</v>
      </c>
      <c r="D504" s="254" t="str">
        <f t="shared" si="133"/>
        <v>Forth Valley</v>
      </c>
      <c r="E504" s="275" t="str">
        <f t="shared" si="134"/>
        <v>LD</v>
      </c>
      <c r="F504" s="278" t="e">
        <f t="shared" si="135"/>
        <v>#REF!</v>
      </c>
      <c r="H504" s="245"/>
      <c r="I504" s="245"/>
    </row>
    <row r="505" spans="1:9" ht="20.25" x14ac:dyDescent="0.2">
      <c r="A505" s="247">
        <v>4</v>
      </c>
      <c r="B505" s="254">
        <f>[8]T35!C8</f>
        <v>21</v>
      </c>
      <c r="C505" s="259" t="str">
        <f t="shared" si="132"/>
        <v>Allan Robertson</v>
      </c>
      <c r="D505" s="254" t="str">
        <f t="shared" si="133"/>
        <v>Fife</v>
      </c>
      <c r="E505" s="275" t="str">
        <f t="shared" si="134"/>
        <v>LD</v>
      </c>
      <c r="F505" s="278" t="e">
        <f t="shared" si="135"/>
        <v>#REF!</v>
      </c>
      <c r="H505" s="245"/>
      <c r="I505" s="245"/>
    </row>
    <row r="506" spans="1:9" ht="20.25" x14ac:dyDescent="0.2">
      <c r="A506" s="247">
        <v>5</v>
      </c>
      <c r="B506" s="254">
        <f>[8]T35!C9</f>
        <v>43</v>
      </c>
      <c r="C506" s="259" t="str">
        <f t="shared" si="132"/>
        <v>Sandy Allan</v>
      </c>
      <c r="D506" s="254" t="str">
        <f t="shared" si="133"/>
        <v>Fife</v>
      </c>
      <c r="E506" s="275" t="str">
        <f t="shared" si="134"/>
        <v>LD</v>
      </c>
      <c r="F506" s="278" t="e">
        <f t="shared" si="135"/>
        <v>#REF!</v>
      </c>
      <c r="H506" s="245"/>
      <c r="I506" s="245"/>
    </row>
    <row r="507" spans="1:9" ht="20.25" x14ac:dyDescent="0.2">
      <c r="A507" s="247">
        <v>6</v>
      </c>
      <c r="B507" s="254">
        <f>[8]T35!C10</f>
        <v>20</v>
      </c>
      <c r="C507" s="259" t="str">
        <f t="shared" si="132"/>
        <v>Adam Faulds</v>
      </c>
      <c r="D507" s="254" t="str">
        <f t="shared" si="133"/>
        <v>Fife</v>
      </c>
      <c r="E507" s="275" t="str">
        <f t="shared" si="134"/>
        <v>LD</v>
      </c>
      <c r="F507" s="278" t="e">
        <f t="shared" si="135"/>
        <v>#REF!</v>
      </c>
      <c r="H507" s="245"/>
      <c r="I507" s="245"/>
    </row>
    <row r="508" spans="1:9" ht="20.25" x14ac:dyDescent="0.2">
      <c r="A508" s="247">
        <v>7</v>
      </c>
      <c r="B508" s="254">
        <f>[8]T35!C11</f>
        <v>39</v>
      </c>
      <c r="C508" s="259" t="str">
        <f t="shared" si="132"/>
        <v>David Mair</v>
      </c>
      <c r="D508" s="254" t="str">
        <f t="shared" si="133"/>
        <v>Fife</v>
      </c>
      <c r="E508" s="275" t="str">
        <f t="shared" si="134"/>
        <v>LD</v>
      </c>
      <c r="F508" s="278" t="e">
        <f t="shared" si="135"/>
        <v>#REF!</v>
      </c>
      <c r="H508" s="245"/>
      <c r="I508" s="245"/>
    </row>
    <row r="509" spans="1:9" ht="20.25" x14ac:dyDescent="0.2">
      <c r="A509" s="247">
        <v>8</v>
      </c>
      <c r="B509" s="254">
        <f>[8]T35!C12</f>
        <v>0</v>
      </c>
      <c r="C509" s="259" t="e">
        <f t="shared" si="132"/>
        <v>#N/A</v>
      </c>
      <c r="D509" s="254" t="e">
        <f t="shared" si="133"/>
        <v>#N/A</v>
      </c>
      <c r="E509" s="275" t="e">
        <f t="shared" si="134"/>
        <v>#N/A</v>
      </c>
      <c r="F509" s="278" t="e">
        <f t="shared" si="135"/>
        <v>#REF!</v>
      </c>
      <c r="H509" s="245"/>
      <c r="I509" s="245"/>
    </row>
    <row r="510" spans="1:9" ht="20.25" x14ac:dyDescent="0.2">
      <c r="A510" s="247"/>
      <c r="B510" s="254"/>
      <c r="C510" s="259"/>
      <c r="D510" s="254"/>
      <c r="E510" s="275"/>
      <c r="F510" s="278"/>
      <c r="H510" s="245"/>
      <c r="I510" s="245"/>
    </row>
    <row r="511" spans="1:9" ht="20.25" x14ac:dyDescent="0.2">
      <c r="A511" s="247" t="s">
        <v>0</v>
      </c>
      <c r="B511" s="250" t="s">
        <v>67</v>
      </c>
      <c r="C511" s="280" t="str">
        <f>VLOOKUP(B511,timetabletrack,2)</f>
        <v>200m 30-33.5Secs</v>
      </c>
      <c r="D511" s="250" t="str">
        <f>VLOOKUP(B511,timetabletrack,3)</f>
        <v>Male</v>
      </c>
      <c r="E511" s="281" t="str">
        <f>VLOOKUP(B511,timetabletrack,4)</f>
        <v>LD C1/VI</v>
      </c>
      <c r="F511" s="282"/>
      <c r="H511" s="245"/>
      <c r="I511" s="245"/>
    </row>
    <row r="512" spans="1:9" ht="20.25" x14ac:dyDescent="0.2">
      <c r="A512" s="247" t="s">
        <v>24</v>
      </c>
      <c r="B512" s="250"/>
      <c r="C512" s="280"/>
      <c r="D512" s="250"/>
      <c r="E512" s="281"/>
      <c r="F512" s="282"/>
      <c r="H512" s="245"/>
      <c r="I512" s="245"/>
    </row>
    <row r="513" spans="1:9" ht="20.25" x14ac:dyDescent="0.2">
      <c r="A513" s="247">
        <v>1</v>
      </c>
      <c r="B513" s="254">
        <f>[8]T36!C5</f>
        <v>210</v>
      </c>
      <c r="C513" s="259" t="str">
        <f t="shared" ref="C513:C520" si="136">VLOOKUP($B513,athletes,2)</f>
        <v>Chris O'Grady</v>
      </c>
      <c r="D513" s="254" t="str">
        <f t="shared" ref="D513:D520" si="137">VLOOKUP($B513,athletes,3)</f>
        <v>West of Scotland</v>
      </c>
      <c r="E513" s="275" t="str">
        <f t="shared" ref="E513:E520" si="138">VLOOKUP($B513,athletes,4)</f>
        <v>LD</v>
      </c>
      <c r="F513" s="278" t="e">
        <f>VLOOKUP(B513,classT01A,5)</f>
        <v>#NAME?</v>
      </c>
      <c r="H513" s="245"/>
    </row>
    <row r="514" spans="1:9" ht="20.25" x14ac:dyDescent="0.2">
      <c r="A514" s="247">
        <v>2</v>
      </c>
      <c r="B514" s="254">
        <f>[8]T36!C6</f>
        <v>1</v>
      </c>
      <c r="C514" s="259" t="str">
        <f t="shared" si="136"/>
        <v>Connor Cruickshank</v>
      </c>
      <c r="D514" s="254" t="str">
        <f t="shared" si="137"/>
        <v>Dumfries &amp; Galloway</v>
      </c>
      <c r="E514" s="275" t="str">
        <f t="shared" si="138"/>
        <v>LD</v>
      </c>
      <c r="F514" s="278" t="e">
        <f>VLOOKUP(B514,classT01A,5)</f>
        <v>#NAME?</v>
      </c>
      <c r="H514" s="245"/>
    </row>
    <row r="515" spans="1:9" ht="20.25" x14ac:dyDescent="0.2">
      <c r="A515" s="247">
        <v>3</v>
      </c>
      <c r="B515" s="254">
        <f>[8]T36!C7</f>
        <v>37</v>
      </c>
      <c r="C515" s="259" t="str">
        <f t="shared" si="136"/>
        <v>Fraser Wilson</v>
      </c>
      <c r="D515" s="254" t="str">
        <f t="shared" si="137"/>
        <v>Fife</v>
      </c>
      <c r="E515" s="275" t="str">
        <f t="shared" si="138"/>
        <v>LD</v>
      </c>
      <c r="F515" s="278" t="e">
        <f>VLOOKUP(B515,classT01A,5)</f>
        <v>#NAME?</v>
      </c>
      <c r="H515" s="245"/>
    </row>
    <row r="516" spans="1:9" ht="20.25" x14ac:dyDescent="0.2">
      <c r="A516" s="247">
        <v>4</v>
      </c>
      <c r="B516" s="254">
        <f>[8]T36!C8</f>
        <v>133</v>
      </c>
      <c r="C516" s="259" t="str">
        <f t="shared" si="136"/>
        <v>Kenneth Holderness</v>
      </c>
      <c r="D516" s="254" t="str">
        <f t="shared" si="137"/>
        <v>Forth Valley</v>
      </c>
      <c r="E516" s="275" t="str">
        <f t="shared" si="138"/>
        <v>LD</v>
      </c>
      <c r="F516" s="278" t="e">
        <f>VLOOKUP(B516,classT01A,5)</f>
        <v>#NAME?</v>
      </c>
      <c r="H516" s="245"/>
    </row>
    <row r="517" spans="1:9" ht="20.25" x14ac:dyDescent="0.2">
      <c r="A517" s="247">
        <v>5</v>
      </c>
      <c r="B517" s="254">
        <f>[8]T36!C9</f>
        <v>226</v>
      </c>
      <c r="C517" s="259" t="str">
        <f t="shared" si="136"/>
        <v>Kalid Ginade</v>
      </c>
      <c r="D517" s="254" t="str">
        <f t="shared" si="137"/>
        <v>West of Scotland</v>
      </c>
      <c r="E517" s="275" t="str">
        <f t="shared" si="138"/>
        <v>LD</v>
      </c>
      <c r="F517" s="278" t="e">
        <f>VLOOKUP(B517,classT01A,5)</f>
        <v>#NAME?</v>
      </c>
      <c r="H517" s="245"/>
    </row>
    <row r="518" spans="1:9" ht="20.25" x14ac:dyDescent="0.2">
      <c r="A518" s="247">
        <v>6</v>
      </c>
      <c r="B518" s="254">
        <f>[8]T36!C10</f>
        <v>211</v>
      </c>
      <c r="C518" s="259" t="str">
        <f t="shared" si="136"/>
        <v>Alex Oldham</v>
      </c>
      <c r="D518" s="254" t="str">
        <f t="shared" si="137"/>
        <v>West of Scotland</v>
      </c>
      <c r="E518" s="275" t="str">
        <f t="shared" si="138"/>
        <v>LD</v>
      </c>
      <c r="F518" s="278" t="e">
        <f>VLOOKUP(B518,classT01A,5)</f>
        <v>#NAME?</v>
      </c>
      <c r="H518" s="245"/>
      <c r="I518" s="245"/>
    </row>
    <row r="519" spans="1:9" ht="20.25" x14ac:dyDescent="0.2">
      <c r="A519" s="247">
        <v>7</v>
      </c>
      <c r="B519" s="254">
        <f>[8]T36!C11</f>
        <v>215</v>
      </c>
      <c r="C519" s="259" t="str">
        <f t="shared" si="136"/>
        <v>Barry Mullin</v>
      </c>
      <c r="D519" s="254" t="str">
        <f t="shared" si="137"/>
        <v>West of Scotland</v>
      </c>
      <c r="E519" s="275" t="str">
        <f t="shared" si="138"/>
        <v>LD</v>
      </c>
      <c r="F519" s="278" t="e">
        <f>VLOOKUP(B519,classT01A,5)</f>
        <v>#NAME?</v>
      </c>
      <c r="H519" s="245"/>
      <c r="I519" s="245"/>
    </row>
    <row r="520" spans="1:9" ht="20.25" x14ac:dyDescent="0.2">
      <c r="A520" s="247">
        <v>8</v>
      </c>
      <c r="B520" s="254">
        <f>[8]T36!C12</f>
        <v>241</v>
      </c>
      <c r="C520" s="259" t="str">
        <f t="shared" si="136"/>
        <v>Stuart Gebbie</v>
      </c>
      <c r="D520" s="254" t="str">
        <f t="shared" si="137"/>
        <v>Red Star</v>
      </c>
      <c r="E520" s="275" t="str">
        <f t="shared" si="138"/>
        <v>VI</v>
      </c>
      <c r="F520" s="278" t="e">
        <f>VLOOKUP(B520,classT01A,5)</f>
        <v>#NAME?</v>
      </c>
      <c r="H520" s="245"/>
      <c r="I520" s="245"/>
    </row>
    <row r="521" spans="1:9" ht="20.25" x14ac:dyDescent="0.2">
      <c r="A521" s="279"/>
      <c r="B521" s="273"/>
      <c r="C521" s="283"/>
      <c r="D521" s="273"/>
      <c r="E521" s="284"/>
      <c r="F521" s="278" t="e">
        <f>VLOOKUP(B521,[8]T01!C401:G408,5)</f>
        <v>#N/A</v>
      </c>
      <c r="H521" s="245"/>
      <c r="I521" s="245"/>
    </row>
    <row r="522" spans="1:9" ht="20.25" x14ac:dyDescent="0.2">
      <c r="A522" s="247" t="s">
        <v>0</v>
      </c>
      <c r="B522" s="250" t="s">
        <v>15</v>
      </c>
      <c r="C522" s="280" t="str">
        <f>VLOOKUP(B522,timetabletrack,2)</f>
        <v xml:space="preserve"> 200m 26.5-30 Secs</v>
      </c>
      <c r="D522" s="280" t="str">
        <f>VLOOKUP(B522,timetabletrack,3)</f>
        <v>Male</v>
      </c>
      <c r="E522" s="285" t="str">
        <f>VLOOKUP(B522,timetabletrack,4)</f>
        <v>LD B2</v>
      </c>
      <c r="F522" s="278" t="e">
        <f>VLOOKUP(B522,[8]T01!C402:G409,5)</f>
        <v>#N/A</v>
      </c>
      <c r="H522" s="245"/>
      <c r="I522" s="245"/>
    </row>
    <row r="523" spans="1:9" ht="20.25" x14ac:dyDescent="0.2">
      <c r="A523" s="247" t="s">
        <v>24</v>
      </c>
      <c r="B523" s="250"/>
      <c r="C523" s="280"/>
      <c r="D523" s="250"/>
      <c r="E523" s="281"/>
      <c r="F523" s="278" t="e">
        <f>VLOOKUP(B523,[8]T01!C403:G410,5)</f>
        <v>#N/A</v>
      </c>
      <c r="H523" s="245"/>
      <c r="I523" s="245"/>
    </row>
    <row r="524" spans="1:9" ht="20.25" x14ac:dyDescent="0.2">
      <c r="A524" s="247">
        <v>1</v>
      </c>
      <c r="B524" s="254">
        <f>[8]T37!C5</f>
        <v>38</v>
      </c>
      <c r="C524" s="272" t="str">
        <f t="shared" ref="C524:C531" si="139">VLOOKUP($B524,athletes,2)</f>
        <v>Alan McManus</v>
      </c>
      <c r="D524" s="271" t="str">
        <f t="shared" ref="D524:D531" si="140">VLOOKUP($B524,athletes,3)</f>
        <v>Fife</v>
      </c>
      <c r="E524" s="255" t="str">
        <f t="shared" ref="E524:E531" si="141">VLOOKUP($B524,athletes,4)</f>
        <v>LD</v>
      </c>
      <c r="F524" s="278" t="e">
        <f t="shared" ref="F524:F531" si="142">VLOOKUP(B524,classT02,5)</f>
        <v>#REF!</v>
      </c>
      <c r="H524" s="245"/>
    </row>
    <row r="525" spans="1:9" ht="20.25" x14ac:dyDescent="0.2">
      <c r="A525" s="247">
        <v>2</v>
      </c>
      <c r="B525" s="254">
        <f>[8]T37!C6</f>
        <v>194</v>
      </c>
      <c r="C525" s="272" t="str">
        <f t="shared" si="139"/>
        <v>Ryan Cuzen</v>
      </c>
      <c r="D525" s="271" t="str">
        <f t="shared" si="140"/>
        <v>West of Scotland</v>
      </c>
      <c r="E525" s="255" t="str">
        <f t="shared" si="141"/>
        <v>LD</v>
      </c>
      <c r="F525" s="278" t="e">
        <f t="shared" si="142"/>
        <v>#REF!</v>
      </c>
      <c r="H525" s="245"/>
      <c r="I525" s="245"/>
    </row>
    <row r="526" spans="1:9" ht="20.25" x14ac:dyDescent="0.2">
      <c r="A526" s="247">
        <v>3</v>
      </c>
      <c r="B526" s="254">
        <f>[8]T37!C7</f>
        <v>64</v>
      </c>
      <c r="C526" s="272" t="str">
        <f t="shared" si="139"/>
        <v>Phillip Callander</v>
      </c>
      <c r="D526" s="271" t="str">
        <f t="shared" si="140"/>
        <v>Fife</v>
      </c>
      <c r="E526" s="255" t="str">
        <f t="shared" si="141"/>
        <v>LD</v>
      </c>
      <c r="F526" s="278" t="e">
        <f t="shared" si="142"/>
        <v>#REF!</v>
      </c>
      <c r="H526" s="245"/>
      <c r="I526" s="245"/>
    </row>
    <row r="527" spans="1:9" ht="20.25" x14ac:dyDescent="0.2">
      <c r="A527" s="247">
        <v>4</v>
      </c>
      <c r="B527" s="254">
        <f>[8]T37!C8</f>
        <v>216</v>
      </c>
      <c r="C527" s="272" t="str">
        <f t="shared" si="139"/>
        <v>Shaun Burke</v>
      </c>
      <c r="D527" s="271" t="str">
        <f t="shared" si="140"/>
        <v>West of Scotland</v>
      </c>
      <c r="E527" s="255" t="str">
        <f t="shared" si="141"/>
        <v>LD</v>
      </c>
      <c r="F527" s="278" t="e">
        <f t="shared" si="142"/>
        <v>#REF!</v>
      </c>
      <c r="H527" s="245"/>
      <c r="I527" s="245"/>
    </row>
    <row r="528" spans="1:9" ht="20.25" x14ac:dyDescent="0.2">
      <c r="A528" s="247">
        <v>5</v>
      </c>
      <c r="B528" s="254">
        <f>[8]T37!C9</f>
        <v>207</v>
      </c>
      <c r="C528" s="272" t="str">
        <f t="shared" si="139"/>
        <v>Fraser Brash</v>
      </c>
      <c r="D528" s="271" t="str">
        <f t="shared" si="140"/>
        <v>West of Scotland</v>
      </c>
      <c r="E528" s="255" t="str">
        <f t="shared" si="141"/>
        <v>LD</v>
      </c>
      <c r="F528" s="278" t="e">
        <f t="shared" si="142"/>
        <v>#REF!</v>
      </c>
      <c r="H528" s="245"/>
      <c r="I528" s="245"/>
    </row>
    <row r="529" spans="1:9" ht="20.25" x14ac:dyDescent="0.2">
      <c r="A529" s="247">
        <v>6</v>
      </c>
      <c r="B529" s="254">
        <f>[8]T37!C10</f>
        <v>196</v>
      </c>
      <c r="C529" s="272" t="str">
        <f t="shared" si="139"/>
        <v>Andrew Larter</v>
      </c>
      <c r="D529" s="271" t="str">
        <f t="shared" si="140"/>
        <v>West of Scotland</v>
      </c>
      <c r="E529" s="255" t="str">
        <f t="shared" si="141"/>
        <v>LD</v>
      </c>
      <c r="F529" s="278" t="e">
        <f t="shared" si="142"/>
        <v>#REF!</v>
      </c>
      <c r="H529" s="245"/>
      <c r="I529" s="245"/>
    </row>
    <row r="530" spans="1:9" ht="20.25" x14ac:dyDescent="0.2">
      <c r="A530" s="247">
        <v>7</v>
      </c>
      <c r="B530" s="254">
        <f>[8]T37!C11</f>
        <v>0</v>
      </c>
      <c r="C530" s="272" t="e">
        <f t="shared" si="139"/>
        <v>#N/A</v>
      </c>
      <c r="D530" s="271" t="e">
        <f t="shared" si="140"/>
        <v>#N/A</v>
      </c>
      <c r="E530" s="255" t="e">
        <f t="shared" si="141"/>
        <v>#N/A</v>
      </c>
      <c r="F530" s="278" t="e">
        <f t="shared" si="142"/>
        <v>#REF!</v>
      </c>
      <c r="H530" s="245"/>
    </row>
    <row r="531" spans="1:9" ht="20.25" x14ac:dyDescent="0.2">
      <c r="A531" s="247">
        <v>8</v>
      </c>
      <c r="B531" s="254">
        <f>[8]T37!C12</f>
        <v>0</v>
      </c>
      <c r="C531" s="272" t="e">
        <f t="shared" si="139"/>
        <v>#N/A</v>
      </c>
      <c r="D531" s="271" t="e">
        <f t="shared" si="140"/>
        <v>#N/A</v>
      </c>
      <c r="E531" s="255" t="e">
        <f t="shared" si="141"/>
        <v>#N/A</v>
      </c>
      <c r="F531" s="278" t="e">
        <f t="shared" si="142"/>
        <v>#REF!</v>
      </c>
      <c r="I531" s="245"/>
    </row>
    <row r="532" spans="1:9" ht="20.25" x14ac:dyDescent="0.2">
      <c r="A532" s="279"/>
      <c r="B532" s="254"/>
      <c r="C532" s="272" t="str">
        <f>IF(B532="","",VLOOKUP($B532,athletes,2))</f>
        <v/>
      </c>
      <c r="D532" s="271" t="str">
        <f>IF(C532="","",VLOOKUP($B532,athletes,3))</f>
        <v/>
      </c>
      <c r="E532" s="255" t="str">
        <f>IF(D532="","",VLOOKUP($B532,athletes,4))</f>
        <v/>
      </c>
      <c r="F532" s="274"/>
      <c r="I532" s="245"/>
    </row>
    <row r="533" spans="1:9" ht="20.25" x14ac:dyDescent="0.2">
      <c r="A533" s="247" t="s">
        <v>0</v>
      </c>
      <c r="B533" s="250" t="s">
        <v>68</v>
      </c>
      <c r="C533" s="287" t="str">
        <f>VLOOKUP(B533,timetabletrack,2)</f>
        <v>200m 26.5-30 Secs</v>
      </c>
      <c r="D533" s="280" t="str">
        <f>VLOOKUP(B533,timetabletrack,3)</f>
        <v>Male</v>
      </c>
      <c r="E533" s="285" t="str">
        <f>VLOOKUP(B533,timetabletrack,4)</f>
        <v>LD B1</v>
      </c>
      <c r="F533" s="233"/>
      <c r="H533" s="245"/>
      <c r="I533" s="245"/>
    </row>
    <row r="534" spans="1:9" ht="20.25" x14ac:dyDescent="0.2">
      <c r="A534" s="247" t="s">
        <v>24</v>
      </c>
      <c r="B534" s="254"/>
      <c r="C534" s="272"/>
      <c r="D534" s="271"/>
      <c r="E534" s="255"/>
      <c r="F534" s="274"/>
      <c r="H534" s="245"/>
      <c r="I534" s="245"/>
    </row>
    <row r="535" spans="1:9" ht="20.25" x14ac:dyDescent="0.2">
      <c r="A535" s="247">
        <v>1</v>
      </c>
      <c r="B535" s="292">
        <f>[8]T38!C5</f>
        <v>128</v>
      </c>
      <c r="C535" s="272" t="str">
        <f t="shared" ref="C535:C542" si="143">VLOOKUP($B535,athletes,2)</f>
        <v>Niall Finlayson</v>
      </c>
      <c r="D535" s="271" t="str">
        <f t="shared" ref="D535:D542" si="144">VLOOKUP($B535,athletes,3)</f>
        <v>Forth Valley</v>
      </c>
      <c r="E535" s="255" t="str">
        <f t="shared" ref="E535:E542" si="145">VLOOKUP($B535,athletes,4)</f>
        <v>LD</v>
      </c>
      <c r="F535" s="278" t="e">
        <f t="shared" ref="F535:F542" si="146">VLOOKUP(B535,classT03,5)</f>
        <v>#REF!</v>
      </c>
      <c r="H535" s="245"/>
      <c r="I535" s="245"/>
    </row>
    <row r="536" spans="1:9" ht="20.25" x14ac:dyDescent="0.2">
      <c r="A536" s="247">
        <v>2</v>
      </c>
      <c r="B536" s="292">
        <f>[8]T38!C6</f>
        <v>140</v>
      </c>
      <c r="C536" s="272" t="str">
        <f t="shared" si="143"/>
        <v>David Harley</v>
      </c>
      <c r="D536" s="271" t="str">
        <f t="shared" si="144"/>
        <v>Forth Valley</v>
      </c>
      <c r="E536" s="255" t="str">
        <f t="shared" si="145"/>
        <v>LD</v>
      </c>
      <c r="F536" s="278" t="e">
        <f t="shared" si="146"/>
        <v>#REF!</v>
      </c>
      <c r="H536" s="245"/>
      <c r="I536" s="245"/>
    </row>
    <row r="537" spans="1:9" ht="20.25" x14ac:dyDescent="0.2">
      <c r="A537" s="247">
        <v>3</v>
      </c>
      <c r="B537" s="292">
        <f>[8]T38!C7</f>
        <v>191</v>
      </c>
      <c r="C537" s="272" t="str">
        <f t="shared" si="143"/>
        <v>Jack Burrows</v>
      </c>
      <c r="D537" s="271" t="str">
        <f t="shared" si="144"/>
        <v>West of Scotland</v>
      </c>
      <c r="E537" s="255" t="str">
        <f t="shared" si="145"/>
        <v>LD</v>
      </c>
      <c r="F537" s="278" t="e">
        <f t="shared" si="146"/>
        <v>#REF!</v>
      </c>
      <c r="H537" s="245"/>
      <c r="I537" s="245"/>
    </row>
    <row r="538" spans="1:9" ht="20.25" x14ac:dyDescent="0.2">
      <c r="A538" s="247">
        <v>4</v>
      </c>
      <c r="B538" s="292">
        <f>[8]T38!C8</f>
        <v>139</v>
      </c>
      <c r="C538" s="272" t="str">
        <f t="shared" si="143"/>
        <v>Withdrawn</v>
      </c>
      <c r="D538" s="271">
        <f t="shared" si="144"/>
        <v>0</v>
      </c>
      <c r="E538" s="255">
        <f t="shared" si="145"/>
        <v>0</v>
      </c>
      <c r="F538" s="278" t="e">
        <f t="shared" si="146"/>
        <v>#REF!</v>
      </c>
      <c r="H538" s="245"/>
      <c r="I538" s="245"/>
    </row>
    <row r="539" spans="1:9" ht="20.25" x14ac:dyDescent="0.2">
      <c r="A539" s="247">
        <v>5</v>
      </c>
      <c r="B539" s="292">
        <f>[8]T38!C9</f>
        <v>160</v>
      </c>
      <c r="C539" s="272" t="str">
        <f t="shared" si="143"/>
        <v>Finlay MacLennan</v>
      </c>
      <c r="D539" s="271" t="str">
        <f t="shared" si="144"/>
        <v>Highland</v>
      </c>
      <c r="E539" s="255" t="str">
        <f t="shared" si="145"/>
        <v>LD</v>
      </c>
      <c r="F539" s="278" t="e">
        <f t="shared" si="146"/>
        <v>#REF!</v>
      </c>
      <c r="H539" s="245"/>
      <c r="I539" s="245"/>
    </row>
    <row r="540" spans="1:9" ht="20.25" x14ac:dyDescent="0.2">
      <c r="A540" s="247">
        <v>6</v>
      </c>
      <c r="B540" s="292">
        <f>[8]T38!C10</f>
        <v>132</v>
      </c>
      <c r="C540" s="272" t="str">
        <f t="shared" si="143"/>
        <v>Liam Nolan</v>
      </c>
      <c r="D540" s="271" t="str">
        <f t="shared" si="144"/>
        <v>Forth Valley</v>
      </c>
      <c r="E540" s="255" t="str">
        <f t="shared" si="145"/>
        <v>LD</v>
      </c>
      <c r="F540" s="278" t="e">
        <f t="shared" si="146"/>
        <v>#REF!</v>
      </c>
      <c r="H540" s="245"/>
      <c r="I540" s="245"/>
    </row>
    <row r="541" spans="1:9" ht="20.25" x14ac:dyDescent="0.2">
      <c r="A541" s="247">
        <v>7</v>
      </c>
      <c r="B541" s="292">
        <f>[8]T38!C11</f>
        <v>131</v>
      </c>
      <c r="C541" s="272" t="str">
        <f t="shared" si="143"/>
        <v>Paul Wotherspoon</v>
      </c>
      <c r="D541" s="271" t="str">
        <f t="shared" si="144"/>
        <v>Forth Valley</v>
      </c>
      <c r="E541" s="255" t="str">
        <f t="shared" si="145"/>
        <v>LD</v>
      </c>
      <c r="F541" s="278" t="e">
        <f t="shared" si="146"/>
        <v>#REF!</v>
      </c>
      <c r="H541" s="245"/>
      <c r="I541" s="245"/>
    </row>
    <row r="542" spans="1:9" ht="20.25" x14ac:dyDescent="0.2">
      <c r="A542" s="247">
        <v>8</v>
      </c>
      <c r="B542" s="292">
        <f>[8]T38!C12</f>
        <v>0</v>
      </c>
      <c r="C542" s="272" t="e">
        <f t="shared" si="143"/>
        <v>#N/A</v>
      </c>
      <c r="D542" s="271" t="e">
        <f t="shared" si="144"/>
        <v>#N/A</v>
      </c>
      <c r="E542" s="255" t="e">
        <f t="shared" si="145"/>
        <v>#N/A</v>
      </c>
      <c r="F542" s="278" t="e">
        <f t="shared" si="146"/>
        <v>#REF!</v>
      </c>
      <c r="H542" s="245"/>
      <c r="I542" s="245"/>
    </row>
    <row r="543" spans="1:9" ht="20.25" x14ac:dyDescent="0.2">
      <c r="A543" s="279"/>
      <c r="B543" s="254"/>
      <c r="C543" s="272"/>
      <c r="D543" s="271"/>
      <c r="E543" s="255"/>
      <c r="F543" s="274"/>
      <c r="I543" s="245"/>
    </row>
    <row r="544" spans="1:9" ht="20.25" x14ac:dyDescent="0.2">
      <c r="A544" s="247" t="s">
        <v>0</v>
      </c>
      <c r="B544" s="250" t="s">
        <v>69</v>
      </c>
      <c r="C544" s="287" t="str">
        <f>VLOOKUP(B544,timetabletrack,2)</f>
        <v>200m -26.5 Secs</v>
      </c>
      <c r="D544" s="280" t="str">
        <f>VLOOKUP(B544,timetabletrack,3)</f>
        <v>Male</v>
      </c>
      <c r="E544" s="285" t="str">
        <f>VLOOKUP(B544,timetabletrack,4)</f>
        <v>LD A/VI</v>
      </c>
      <c r="F544" s="233"/>
      <c r="H544" s="245"/>
      <c r="I544" s="245"/>
    </row>
    <row r="545" spans="1:9" ht="20.25" x14ac:dyDescent="0.2">
      <c r="A545" s="247" t="s">
        <v>24</v>
      </c>
      <c r="B545" s="254"/>
      <c r="C545" s="272"/>
      <c r="D545" s="271"/>
      <c r="E545" s="255"/>
      <c r="F545" s="274"/>
      <c r="H545" s="245"/>
      <c r="I545" s="245"/>
    </row>
    <row r="546" spans="1:9" ht="20.25" x14ac:dyDescent="0.2">
      <c r="A546" s="247">
        <v>1</v>
      </c>
      <c r="B546" s="254">
        <f>[8]T39!C5</f>
        <v>243</v>
      </c>
      <c r="C546" s="272" t="str">
        <f t="shared" ref="C546:C553" si="147">VLOOKUP($B546,athletes,2)</f>
        <v>Rhys Paterson</v>
      </c>
      <c r="D546" s="271" t="str">
        <f t="shared" ref="D546:D553" si="148">VLOOKUP($B546,athletes,3)</f>
        <v>Dundee HH</v>
      </c>
      <c r="E546" s="255" t="str">
        <f t="shared" ref="E546:E553" si="149">VLOOKUP($B546,athletes,4)</f>
        <v>VI</v>
      </c>
      <c r="F546" s="278"/>
      <c r="H546" s="245"/>
      <c r="I546" s="245"/>
    </row>
    <row r="547" spans="1:9" ht="20.25" x14ac:dyDescent="0.2">
      <c r="A547" s="247">
        <v>2</v>
      </c>
      <c r="B547" s="254">
        <f>[8]T39!C6</f>
        <v>203</v>
      </c>
      <c r="C547" s="272" t="str">
        <f t="shared" si="147"/>
        <v>John Bradley</v>
      </c>
      <c r="D547" s="271" t="str">
        <f t="shared" si="148"/>
        <v>West of Scotland</v>
      </c>
      <c r="E547" s="255" t="str">
        <f t="shared" si="149"/>
        <v>LD</v>
      </c>
      <c r="F547" s="278"/>
      <c r="H547" s="245"/>
      <c r="I547" s="245"/>
    </row>
    <row r="548" spans="1:9" ht="20.25" x14ac:dyDescent="0.2">
      <c r="A548" s="247">
        <v>3</v>
      </c>
      <c r="B548" s="254">
        <f>[8]T39!C7</f>
        <v>208</v>
      </c>
      <c r="C548" s="272" t="str">
        <f t="shared" si="147"/>
        <v>Robert Ferrol</v>
      </c>
      <c r="D548" s="271" t="str">
        <f t="shared" si="148"/>
        <v>West of Scotland</v>
      </c>
      <c r="E548" s="255" t="str">
        <f t="shared" si="149"/>
        <v>LD</v>
      </c>
      <c r="F548" s="278"/>
      <c r="H548" s="245"/>
      <c r="I548" s="245"/>
    </row>
    <row r="549" spans="1:9" ht="20.25" x14ac:dyDescent="0.2">
      <c r="A549" s="247">
        <v>4</v>
      </c>
      <c r="B549" s="254">
        <f>[8]T39!C8</f>
        <v>206</v>
      </c>
      <c r="C549" s="272" t="str">
        <f t="shared" si="147"/>
        <v>Nathan Fleetwood</v>
      </c>
      <c r="D549" s="271" t="str">
        <f t="shared" si="148"/>
        <v>West of Scotland</v>
      </c>
      <c r="E549" s="255" t="str">
        <f t="shared" si="149"/>
        <v>LD</v>
      </c>
      <c r="F549" s="278"/>
      <c r="H549" s="245"/>
      <c r="I549" s="245"/>
    </row>
    <row r="550" spans="1:9" ht="20.25" x14ac:dyDescent="0.2">
      <c r="A550" s="247">
        <v>5</v>
      </c>
      <c r="B550" s="254">
        <f>[8]T39!C9</f>
        <v>198</v>
      </c>
      <c r="C550" s="272" t="str">
        <f t="shared" si="147"/>
        <v>Sean McCormick</v>
      </c>
      <c r="D550" s="271" t="str">
        <f t="shared" si="148"/>
        <v>West of Scotland</v>
      </c>
      <c r="E550" s="255" t="str">
        <f t="shared" si="149"/>
        <v>LD</v>
      </c>
      <c r="F550" s="278"/>
      <c r="H550" s="245"/>
      <c r="I550" s="245"/>
    </row>
    <row r="551" spans="1:9" ht="20.25" x14ac:dyDescent="0.2">
      <c r="A551" s="247">
        <v>6</v>
      </c>
      <c r="B551" s="254">
        <f>[8]T39!C10</f>
        <v>164</v>
      </c>
      <c r="C551" s="272" t="str">
        <f t="shared" si="147"/>
        <v>Matthew Paterson</v>
      </c>
      <c r="D551" s="271" t="str">
        <f t="shared" si="148"/>
        <v>Highland</v>
      </c>
      <c r="E551" s="255" t="str">
        <f t="shared" si="149"/>
        <v>LD</v>
      </c>
      <c r="F551" s="278"/>
      <c r="I551" s="245"/>
    </row>
    <row r="552" spans="1:9" ht="20.25" x14ac:dyDescent="0.2">
      <c r="A552" s="247">
        <v>7</v>
      </c>
      <c r="B552" s="254">
        <f>[8]T39!C11</f>
        <v>136</v>
      </c>
      <c r="C552" s="272" t="str">
        <f t="shared" si="147"/>
        <v>George Le Hardy</v>
      </c>
      <c r="D552" s="271" t="str">
        <f t="shared" si="148"/>
        <v>Forth Valley</v>
      </c>
      <c r="E552" s="255" t="str">
        <f t="shared" si="149"/>
        <v>LD</v>
      </c>
      <c r="F552" s="278"/>
      <c r="H552" s="245"/>
      <c r="I552" s="245"/>
    </row>
    <row r="553" spans="1:9" ht="20.25" x14ac:dyDescent="0.2">
      <c r="A553" s="247">
        <v>8</v>
      </c>
      <c r="B553" s="254">
        <f>[8]T39!C12</f>
        <v>201</v>
      </c>
      <c r="C553" s="272" t="str">
        <f t="shared" si="147"/>
        <v>Fraser Armstrong</v>
      </c>
      <c r="D553" s="271" t="str">
        <f t="shared" si="148"/>
        <v>West of Scotland</v>
      </c>
      <c r="E553" s="255" t="str">
        <f t="shared" si="149"/>
        <v>LD</v>
      </c>
      <c r="F553" s="278"/>
      <c r="H553" s="245"/>
      <c r="I553" s="245"/>
    </row>
    <row r="554" spans="1:9" ht="20.25" x14ac:dyDescent="0.2">
      <c r="A554" s="279"/>
      <c r="B554" s="254"/>
      <c r="C554" s="272"/>
      <c r="D554" s="271"/>
      <c r="E554" s="255"/>
      <c r="F554" s="274"/>
      <c r="H554" s="245"/>
      <c r="I554" s="245"/>
    </row>
    <row r="555" spans="1:9" ht="20.25" x14ac:dyDescent="0.2">
      <c r="A555" s="247" t="s">
        <v>0</v>
      </c>
      <c r="B555" s="250" t="s">
        <v>70</v>
      </c>
      <c r="C555" s="287" t="str">
        <f>VLOOKUP(B555,timetabletrack,2)</f>
        <v>200m Race Runner</v>
      </c>
      <c r="D555" s="280" t="str">
        <f>VLOOKUP(B555,timetabletrack,3)</f>
        <v>Male/Female</v>
      </c>
      <c r="E555" s="285" t="str">
        <f>VLOOKUP(B555,timetabletrack,4)</f>
        <v>RR1/WC4</v>
      </c>
      <c r="F555" s="233"/>
      <c r="H555" s="245"/>
      <c r="I555" s="245"/>
    </row>
    <row r="556" spans="1:9" ht="20.25" x14ac:dyDescent="0.2">
      <c r="A556" s="247" t="s">
        <v>24</v>
      </c>
      <c r="B556" s="254"/>
      <c r="C556" s="272"/>
      <c r="D556" s="271"/>
      <c r="E556" s="255"/>
      <c r="F556" s="274"/>
      <c r="H556" s="245"/>
      <c r="I556" s="245"/>
    </row>
    <row r="557" spans="1:9" ht="20.25" x14ac:dyDescent="0.2">
      <c r="A557" s="247">
        <v>1</v>
      </c>
      <c r="B557" s="254">
        <f>[8]T40!C5</f>
        <v>0</v>
      </c>
      <c r="C557" s="272" t="e">
        <f t="shared" ref="C557:C564" si="150">VLOOKUP($B557,athletes,2)</f>
        <v>#N/A</v>
      </c>
      <c r="D557" s="271" t="e">
        <f t="shared" ref="D557:D564" si="151">VLOOKUP($B557,athletes,3)</f>
        <v>#N/A</v>
      </c>
      <c r="E557" s="255" t="e">
        <f t="shared" ref="E557:E564" si="152">VLOOKUP($B557,athletes,4)</f>
        <v>#N/A</v>
      </c>
      <c r="F557" s="278"/>
      <c r="H557" s="245"/>
      <c r="I557" s="245"/>
    </row>
    <row r="558" spans="1:9" ht="20.25" x14ac:dyDescent="0.2">
      <c r="A558" s="247">
        <v>2</v>
      </c>
      <c r="B558" s="254">
        <f>[8]T40!C6</f>
        <v>231</v>
      </c>
      <c r="C558" s="272" t="str">
        <f t="shared" si="150"/>
        <v>Rhys Burton</v>
      </c>
      <c r="D558" s="271" t="str">
        <f t="shared" si="151"/>
        <v>Red Star</v>
      </c>
      <c r="E558" s="255" t="str">
        <f t="shared" si="152"/>
        <v>RR1</v>
      </c>
      <c r="F558" s="278"/>
      <c r="H558" s="245"/>
    </row>
    <row r="559" spans="1:9" ht="20.25" x14ac:dyDescent="0.2">
      <c r="A559" s="247">
        <v>3</v>
      </c>
      <c r="B559" s="254">
        <f>[8]T40!C7</f>
        <v>0</v>
      </c>
      <c r="C559" s="272" t="e">
        <f t="shared" si="150"/>
        <v>#N/A</v>
      </c>
      <c r="D559" s="271" t="e">
        <f t="shared" si="151"/>
        <v>#N/A</v>
      </c>
      <c r="E559" s="255" t="e">
        <f t="shared" si="152"/>
        <v>#N/A</v>
      </c>
      <c r="F559" s="278"/>
      <c r="H559" s="245"/>
      <c r="I559" s="245"/>
    </row>
    <row r="560" spans="1:9" ht="20.25" x14ac:dyDescent="0.2">
      <c r="A560" s="247">
        <v>4</v>
      </c>
      <c r="B560" s="254">
        <f>[8]T40!C8</f>
        <v>188</v>
      </c>
      <c r="C560" s="272" t="str">
        <f t="shared" si="150"/>
        <v>Niamh Sandeman</v>
      </c>
      <c r="D560" s="271" t="str">
        <f t="shared" si="151"/>
        <v>Perth</v>
      </c>
      <c r="E560" s="255" t="str">
        <f t="shared" si="152"/>
        <v>RR1</v>
      </c>
      <c r="F560" s="278"/>
      <c r="H560" s="245"/>
      <c r="I560" s="245"/>
    </row>
    <row r="561" spans="1:9" ht="20.25" x14ac:dyDescent="0.2">
      <c r="A561" s="247">
        <v>5</v>
      </c>
      <c r="B561" s="254">
        <f>[8]T40!C9</f>
        <v>0</v>
      </c>
      <c r="C561" s="272" t="e">
        <f t="shared" si="150"/>
        <v>#N/A</v>
      </c>
      <c r="D561" s="271" t="e">
        <f t="shared" si="151"/>
        <v>#N/A</v>
      </c>
      <c r="E561" s="255" t="e">
        <f t="shared" si="152"/>
        <v>#N/A</v>
      </c>
      <c r="F561" s="278"/>
      <c r="H561" s="245"/>
      <c r="I561" s="245"/>
    </row>
    <row r="562" spans="1:9" ht="20.25" x14ac:dyDescent="0.2">
      <c r="A562" s="247">
        <v>6</v>
      </c>
      <c r="B562" s="254">
        <f>[8]T40!C10</f>
        <v>175</v>
      </c>
      <c r="C562" s="272" t="str">
        <f t="shared" si="150"/>
        <v>Elaine Boyd</v>
      </c>
      <c r="D562" s="271" t="str">
        <f t="shared" si="151"/>
        <v>Lothian</v>
      </c>
      <c r="E562" s="255" t="str">
        <f t="shared" si="152"/>
        <v>RR1</v>
      </c>
      <c r="F562" s="278"/>
      <c r="H562" s="245"/>
      <c r="I562" s="245"/>
    </row>
    <row r="563" spans="1:9" ht="20.25" x14ac:dyDescent="0.2">
      <c r="A563" s="247">
        <v>7</v>
      </c>
      <c r="B563" s="254">
        <f>[8]T40!C11</f>
        <v>0</v>
      </c>
      <c r="C563" s="272" t="e">
        <f t="shared" si="150"/>
        <v>#N/A</v>
      </c>
      <c r="D563" s="271" t="e">
        <f t="shared" si="151"/>
        <v>#N/A</v>
      </c>
      <c r="E563" s="255" t="e">
        <f t="shared" si="152"/>
        <v>#N/A</v>
      </c>
      <c r="F563" s="278" t="e">
        <f>VLOOKUP(B563,classT05,5)</f>
        <v>#REF!</v>
      </c>
      <c r="H563" s="245"/>
      <c r="I563" s="245"/>
    </row>
    <row r="564" spans="1:9" ht="20.25" x14ac:dyDescent="0.2">
      <c r="A564" s="247">
        <v>8</v>
      </c>
      <c r="B564" s="254">
        <f>[8]T40!C12</f>
        <v>118</v>
      </c>
      <c r="C564" s="272" t="str">
        <f t="shared" si="150"/>
        <v>Susanne McGrath</v>
      </c>
      <c r="D564" s="271" t="str">
        <f t="shared" si="151"/>
        <v>Fife</v>
      </c>
      <c r="E564" s="255" t="str">
        <f t="shared" si="152"/>
        <v>WC4</v>
      </c>
      <c r="F564" s="278" t="e">
        <f>VLOOKUP(B564,classT05,5)</f>
        <v>#REF!</v>
      </c>
      <c r="H564" s="245"/>
      <c r="I564" s="245"/>
    </row>
    <row r="565" spans="1:9" ht="20.25" x14ac:dyDescent="0.2">
      <c r="A565" s="279"/>
      <c r="B565" s="254"/>
      <c r="C565" s="272"/>
      <c r="D565" s="271"/>
      <c r="E565" s="255"/>
      <c r="F565" s="274"/>
      <c r="H565" s="245"/>
      <c r="I565" s="245"/>
    </row>
    <row r="566" spans="1:9" ht="20.25" x14ac:dyDescent="0.2">
      <c r="A566" s="247" t="s">
        <v>0</v>
      </c>
      <c r="B566" s="250" t="s">
        <v>71</v>
      </c>
      <c r="C566" s="287" t="str">
        <f>VLOOKUP(B566,timetabletrack,2)</f>
        <v>200m Race Runner</v>
      </c>
      <c r="D566" s="280" t="str">
        <f>VLOOKUP(B566,timetabletrack,3)</f>
        <v>Male/Female</v>
      </c>
      <c r="E566" s="285" t="str">
        <f>VLOOKUP(B566,timetabletrack,4)</f>
        <v>RR2</v>
      </c>
      <c r="F566" s="233"/>
      <c r="H566" s="245"/>
      <c r="I566" s="245"/>
    </row>
    <row r="567" spans="1:9" ht="20.25" x14ac:dyDescent="0.2">
      <c r="A567" s="247" t="s">
        <v>24</v>
      </c>
      <c r="B567" s="254"/>
      <c r="C567" s="272"/>
      <c r="D567" s="271"/>
      <c r="E567" s="255"/>
      <c r="F567" s="274"/>
      <c r="H567" s="245"/>
      <c r="I567" s="245"/>
    </row>
    <row r="568" spans="1:9" ht="20.25" x14ac:dyDescent="0.2">
      <c r="A568" s="247">
        <v>1</v>
      </c>
      <c r="B568" s="254">
        <f>[8]T41!C5</f>
        <v>0</v>
      </c>
      <c r="C568" s="272" t="e">
        <f t="shared" ref="C568:C575" si="153">VLOOKUP($B568,athletes,2)</f>
        <v>#N/A</v>
      </c>
      <c r="D568" s="271" t="e">
        <f t="shared" ref="D568:D575" si="154">VLOOKUP($B568,athletes,3)</f>
        <v>#N/A</v>
      </c>
      <c r="E568" s="255" t="e">
        <f t="shared" ref="E568:E575" si="155">VLOOKUP($B568,athletes,4)</f>
        <v>#N/A</v>
      </c>
      <c r="F568" s="278" t="e">
        <f>VLOOKUP(B568,classT06,5)</f>
        <v>#NAME?</v>
      </c>
      <c r="H568" s="245"/>
      <c r="I568" s="245"/>
    </row>
    <row r="569" spans="1:9" ht="20.25" x14ac:dyDescent="0.2">
      <c r="A569" s="247">
        <v>2</v>
      </c>
      <c r="B569" s="254">
        <f>[8]T41!C6</f>
        <v>148</v>
      </c>
      <c r="C569" s="272" t="str">
        <f t="shared" si="153"/>
        <v>Harris Menshawi</v>
      </c>
      <c r="D569" s="271" t="str">
        <f t="shared" si="154"/>
        <v>Forth Valley</v>
      </c>
      <c r="E569" s="255" t="str">
        <f t="shared" si="155"/>
        <v>RR2</v>
      </c>
      <c r="F569" s="278" t="e">
        <f>VLOOKUP(B569,classT06,5)</f>
        <v>#NAME?</v>
      </c>
      <c r="H569" s="245"/>
      <c r="I569" s="245"/>
    </row>
    <row r="570" spans="1:9" ht="20.25" x14ac:dyDescent="0.2">
      <c r="A570" s="247">
        <v>3</v>
      </c>
      <c r="B570" s="254">
        <f>[8]T41!C7</f>
        <v>229</v>
      </c>
      <c r="C570" s="272" t="str">
        <f t="shared" si="153"/>
        <v>Lauren Gallagher</v>
      </c>
      <c r="D570" s="271" t="str">
        <f t="shared" si="154"/>
        <v>Red Star</v>
      </c>
      <c r="E570" s="255" t="str">
        <f t="shared" si="155"/>
        <v>RR2</v>
      </c>
      <c r="F570" s="278" t="e">
        <f>VLOOKUP(B570,classT06,5)</f>
        <v>#NAME?</v>
      </c>
      <c r="H570" s="245"/>
      <c r="I570" s="245"/>
    </row>
    <row r="571" spans="1:9" ht="20.25" x14ac:dyDescent="0.2">
      <c r="A571" s="247">
        <v>4</v>
      </c>
      <c r="B571" s="254">
        <f>[8]T41!C8</f>
        <v>159</v>
      </c>
      <c r="C571" s="272" t="str">
        <f t="shared" si="153"/>
        <v>Kerry Mathers</v>
      </c>
      <c r="D571" s="271" t="str">
        <f t="shared" si="154"/>
        <v>Grampian</v>
      </c>
      <c r="E571" s="255" t="str">
        <f t="shared" si="155"/>
        <v>RR2</v>
      </c>
      <c r="F571" s="278" t="e">
        <f>VLOOKUP(B571,classT06,5)</f>
        <v>#NAME?</v>
      </c>
      <c r="H571" s="245"/>
      <c r="I571" s="245"/>
    </row>
    <row r="572" spans="1:9" ht="20.25" x14ac:dyDescent="0.2">
      <c r="A572" s="247">
        <v>5</v>
      </c>
      <c r="B572" s="254">
        <f>[8]T41!C9</f>
        <v>230</v>
      </c>
      <c r="C572" s="272" t="str">
        <f t="shared" si="153"/>
        <v>Hannah Archibald</v>
      </c>
      <c r="D572" s="271" t="str">
        <f t="shared" si="154"/>
        <v>Red Star</v>
      </c>
      <c r="E572" s="255" t="str">
        <f t="shared" si="155"/>
        <v>RR3</v>
      </c>
      <c r="F572" s="278" t="e">
        <f>VLOOKUP(B572,classT06,5)</f>
        <v>#NAME?</v>
      </c>
      <c r="H572" s="245"/>
    </row>
    <row r="573" spans="1:9" ht="20.25" x14ac:dyDescent="0.2">
      <c r="A573" s="247">
        <v>6</v>
      </c>
      <c r="B573" s="254">
        <f>[8]T41!C10</f>
        <v>0</v>
      </c>
      <c r="C573" s="272" t="e">
        <f t="shared" si="153"/>
        <v>#N/A</v>
      </c>
      <c r="D573" s="271" t="e">
        <f t="shared" si="154"/>
        <v>#N/A</v>
      </c>
      <c r="E573" s="255" t="e">
        <f t="shared" si="155"/>
        <v>#N/A</v>
      </c>
      <c r="F573" s="278" t="e">
        <f>VLOOKUP(B573,classT06,5)</f>
        <v>#NAME?</v>
      </c>
      <c r="H573" s="245"/>
      <c r="I573" s="245"/>
    </row>
    <row r="574" spans="1:9" ht="20.25" x14ac:dyDescent="0.2">
      <c r="A574" s="247">
        <v>7</v>
      </c>
      <c r="B574" s="254">
        <f>[8]T41!C11</f>
        <v>0</v>
      </c>
      <c r="C574" s="272" t="e">
        <f t="shared" si="153"/>
        <v>#N/A</v>
      </c>
      <c r="D574" s="271" t="e">
        <f t="shared" si="154"/>
        <v>#N/A</v>
      </c>
      <c r="E574" s="255" t="e">
        <f t="shared" si="155"/>
        <v>#N/A</v>
      </c>
      <c r="F574" s="278" t="e">
        <f>VLOOKUP(B574,classT06,5)</f>
        <v>#NAME?</v>
      </c>
      <c r="H574" s="245"/>
      <c r="I574" s="245"/>
    </row>
    <row r="575" spans="1:9" ht="20.25" x14ac:dyDescent="0.2">
      <c r="A575" s="247">
        <v>8</v>
      </c>
      <c r="B575" s="254">
        <f>[8]T41!C12</f>
        <v>0</v>
      </c>
      <c r="C575" s="272" t="e">
        <f t="shared" si="153"/>
        <v>#N/A</v>
      </c>
      <c r="D575" s="271" t="e">
        <f t="shared" si="154"/>
        <v>#N/A</v>
      </c>
      <c r="E575" s="255" t="e">
        <f t="shared" si="155"/>
        <v>#N/A</v>
      </c>
      <c r="F575" s="278" t="e">
        <f>VLOOKUP(B575,classT06,5)</f>
        <v>#NAME?</v>
      </c>
      <c r="H575" s="245"/>
      <c r="I575" s="245"/>
    </row>
    <row r="576" spans="1:9" ht="20.25" x14ac:dyDescent="0.2">
      <c r="A576" s="279"/>
      <c r="B576" s="254"/>
      <c r="C576" s="272"/>
      <c r="D576" s="271"/>
      <c r="E576" s="255"/>
      <c r="F576" s="274"/>
      <c r="H576" s="245"/>
      <c r="I576" s="245"/>
    </row>
    <row r="577" spans="1:9" ht="20.25" x14ac:dyDescent="0.2">
      <c r="A577" s="247" t="s">
        <v>0</v>
      </c>
      <c r="B577" s="250" t="s">
        <v>72</v>
      </c>
      <c r="C577" s="287" t="str">
        <f>VLOOKUP(B577,timetabletrack,2)</f>
        <v>200m RR/WC</v>
      </c>
      <c r="D577" s="280" t="str">
        <f>VLOOKUP(B577,timetabletrack,3)</f>
        <v>Male/Female</v>
      </c>
      <c r="E577" s="285" t="str">
        <f>VLOOKUP(B577,timetabletrack,4)</f>
        <v>WC123/RR3</v>
      </c>
      <c r="F577" s="233"/>
      <c r="H577" s="245"/>
      <c r="I577" s="245"/>
    </row>
    <row r="578" spans="1:9" ht="20.25" x14ac:dyDescent="0.2">
      <c r="A578" s="247" t="s">
        <v>24</v>
      </c>
      <c r="B578" s="254"/>
      <c r="C578" s="272"/>
      <c r="D578" s="271"/>
      <c r="E578" s="255"/>
      <c r="F578" s="274"/>
      <c r="H578" s="245"/>
      <c r="I578" s="245"/>
    </row>
    <row r="579" spans="1:9" ht="20.25" x14ac:dyDescent="0.2">
      <c r="A579" s="247">
        <v>1</v>
      </c>
      <c r="B579" s="254">
        <f>[8]T42!C5</f>
        <v>242</v>
      </c>
      <c r="C579" s="272" t="str">
        <f t="shared" ref="C579:C586" si="156">VLOOKUP($B579,athletes,2)</f>
        <v>Murran Mackay</v>
      </c>
      <c r="D579" s="271" t="str">
        <f t="shared" ref="D579:D586" si="157">VLOOKUP($B579,athletes,3)</f>
        <v>Red Star</v>
      </c>
      <c r="E579" s="255" t="str">
        <f t="shared" ref="E579:E586" si="158">VLOOKUP($B579,athletes,4)</f>
        <v>WC3</v>
      </c>
      <c r="F579" s="278" t="e">
        <f t="shared" ref="F579:F586" si="159">VLOOKUP(B579,classT07,5)</f>
        <v>#REF!</v>
      </c>
      <c r="H579" s="245"/>
      <c r="I579" s="245"/>
    </row>
    <row r="580" spans="1:9" ht="20.25" x14ac:dyDescent="0.2">
      <c r="A580" s="247">
        <v>2</v>
      </c>
      <c r="B580" s="254">
        <f>[8]T42!C6</f>
        <v>232</v>
      </c>
      <c r="C580" s="272" t="str">
        <f t="shared" si="156"/>
        <v>Kyle Brotherton</v>
      </c>
      <c r="D580" s="271" t="str">
        <f t="shared" si="157"/>
        <v>Red Star</v>
      </c>
      <c r="E580" s="255" t="str">
        <f t="shared" si="158"/>
        <v>WC3</v>
      </c>
      <c r="F580" s="278" t="e">
        <f t="shared" si="159"/>
        <v>#REF!</v>
      </c>
      <c r="H580" s="245"/>
      <c r="I580" s="245"/>
    </row>
    <row r="581" spans="1:9" ht="20.25" x14ac:dyDescent="0.2">
      <c r="A581" s="247">
        <v>3</v>
      </c>
      <c r="B581" s="254">
        <f>[8]T42!C7</f>
        <v>233</v>
      </c>
      <c r="C581" s="272" t="str">
        <f t="shared" si="156"/>
        <v>Shelby Watson</v>
      </c>
      <c r="D581" s="271" t="str">
        <f t="shared" si="157"/>
        <v>Red Star</v>
      </c>
      <c r="E581" s="255" t="str">
        <f t="shared" si="158"/>
        <v>WC2</v>
      </c>
      <c r="F581" s="278" t="e">
        <f t="shared" si="159"/>
        <v>#REF!</v>
      </c>
      <c r="H581" s="245"/>
      <c r="I581" s="245"/>
    </row>
    <row r="582" spans="1:9" ht="20.25" x14ac:dyDescent="0.2">
      <c r="A582" s="247">
        <v>4</v>
      </c>
      <c r="B582" s="254">
        <f>[8]T42!C8</f>
        <v>234</v>
      </c>
      <c r="C582" s="272" t="str">
        <f t="shared" si="156"/>
        <v>Luke Deighan</v>
      </c>
      <c r="D582" s="271" t="str">
        <f t="shared" si="157"/>
        <v>Red Star</v>
      </c>
      <c r="E582" s="255" t="str">
        <f t="shared" si="158"/>
        <v>WC2</v>
      </c>
      <c r="F582" s="278" t="e">
        <f t="shared" si="159"/>
        <v>#REF!</v>
      </c>
      <c r="H582" s="245"/>
      <c r="I582" s="245"/>
    </row>
    <row r="583" spans="1:9" ht="20.25" x14ac:dyDescent="0.2">
      <c r="A583" s="247">
        <v>5</v>
      </c>
      <c r="B583" s="254">
        <f>[8]T42!C9</f>
        <v>4</v>
      </c>
      <c r="C583" s="272" t="str">
        <f t="shared" si="156"/>
        <v>Sean Frame</v>
      </c>
      <c r="D583" s="271" t="str">
        <f t="shared" si="157"/>
        <v>Dumfries &amp; Galloway</v>
      </c>
      <c r="E583" s="255" t="str">
        <f t="shared" si="158"/>
        <v>WC1</v>
      </c>
      <c r="F583" s="278" t="e">
        <f t="shared" si="159"/>
        <v>#REF!</v>
      </c>
      <c r="H583" s="245"/>
      <c r="I583" s="245"/>
    </row>
    <row r="584" spans="1:9" ht="20.25" x14ac:dyDescent="0.2">
      <c r="A584" s="247">
        <v>6</v>
      </c>
      <c r="B584" s="254">
        <f>[8]T42!C10</f>
        <v>236</v>
      </c>
      <c r="C584" s="272" t="str">
        <f t="shared" si="156"/>
        <v>Meggan Dawson-Farrell</v>
      </c>
      <c r="D584" s="271" t="str">
        <f t="shared" si="157"/>
        <v>Red Star</v>
      </c>
      <c r="E584" s="255" t="str">
        <f t="shared" si="158"/>
        <v>WC1</v>
      </c>
      <c r="F584" s="278" t="e">
        <f t="shared" si="159"/>
        <v>#REF!</v>
      </c>
      <c r="H584" s="245"/>
      <c r="I584" s="245"/>
    </row>
    <row r="585" spans="1:9" ht="20.25" x14ac:dyDescent="0.2">
      <c r="A585" s="247">
        <v>7</v>
      </c>
      <c r="B585" s="254">
        <f>[8]T42!C11</f>
        <v>235</v>
      </c>
      <c r="C585" s="272" t="str">
        <f t="shared" si="156"/>
        <v>Gemma Scott</v>
      </c>
      <c r="D585" s="271" t="str">
        <f t="shared" si="157"/>
        <v>Red Star</v>
      </c>
      <c r="E585" s="255" t="str">
        <f t="shared" si="158"/>
        <v>WC2</v>
      </c>
      <c r="F585" s="278" t="e">
        <f t="shared" si="159"/>
        <v>#REF!</v>
      </c>
      <c r="H585" s="245"/>
      <c r="I585" s="245"/>
    </row>
    <row r="586" spans="1:9" ht="20.25" x14ac:dyDescent="0.2">
      <c r="A586" s="247">
        <v>8</v>
      </c>
      <c r="B586" s="254">
        <f>[8]T42!C12</f>
        <v>228</v>
      </c>
      <c r="C586" s="272" t="str">
        <f t="shared" si="156"/>
        <v>Gavin Drysdale</v>
      </c>
      <c r="D586" s="271" t="str">
        <f t="shared" si="157"/>
        <v>Red Star</v>
      </c>
      <c r="E586" s="255" t="str">
        <f t="shared" si="158"/>
        <v>RR3</v>
      </c>
      <c r="F586" s="278" t="e">
        <f t="shared" si="159"/>
        <v>#REF!</v>
      </c>
      <c r="H586" s="245"/>
      <c r="I586" s="245"/>
    </row>
    <row r="587" spans="1:9" ht="20.25" x14ac:dyDescent="0.2">
      <c r="A587" s="279"/>
      <c r="B587" s="254"/>
      <c r="C587" s="272"/>
      <c r="D587" s="271"/>
      <c r="E587" s="255"/>
      <c r="F587" s="274"/>
      <c r="H587" s="245"/>
      <c r="I587" s="245"/>
    </row>
    <row r="588" spans="1:9" ht="20.25" x14ac:dyDescent="0.2">
      <c r="A588" s="247" t="s">
        <v>0</v>
      </c>
      <c r="B588" s="250" t="s">
        <v>73</v>
      </c>
      <c r="C588" s="287" t="str">
        <f>VLOOKUP(B588,timetabletrack,2)</f>
        <v>60m +13 Secs</v>
      </c>
      <c r="D588" s="280" t="str">
        <f>VLOOKUP(B588,timetabletrack,3)</f>
        <v>Female</v>
      </c>
      <c r="E588" s="285" t="str">
        <f>VLOOKUP(B588,timetabletrack,4)</f>
        <v>LD E3</v>
      </c>
      <c r="F588" s="233"/>
      <c r="H588" s="245"/>
      <c r="I588" s="245"/>
    </row>
    <row r="589" spans="1:9" ht="20.25" x14ac:dyDescent="0.2">
      <c r="A589" s="247" t="s">
        <v>24</v>
      </c>
      <c r="B589" s="254"/>
      <c r="C589" s="272"/>
      <c r="D589" s="271"/>
      <c r="E589" s="255"/>
      <c r="F589" s="274"/>
      <c r="H589" s="245"/>
      <c r="I589" s="245"/>
    </row>
    <row r="590" spans="1:9" ht="20.25" x14ac:dyDescent="0.2">
      <c r="A590" s="247">
        <v>1</v>
      </c>
      <c r="B590" s="254">
        <f>[8]T43!C5</f>
        <v>0</v>
      </c>
      <c r="C590" s="272" t="e">
        <f t="shared" ref="C590:C597" si="160">VLOOKUP($B590,athletes,2)</f>
        <v>#N/A</v>
      </c>
      <c r="D590" s="271" t="e">
        <f t="shared" ref="D590:D597" si="161">VLOOKUP($B590,athletes,3)</f>
        <v>#N/A</v>
      </c>
      <c r="E590" s="255" t="e">
        <f t="shared" ref="E590:E597" si="162">VLOOKUP($B590,athletes,4)</f>
        <v>#N/A</v>
      </c>
      <c r="F590" s="278" t="e">
        <f t="shared" ref="F590:F597" si="163">VLOOKUP(B590,classT08,5)</f>
        <v>#REF!</v>
      </c>
      <c r="H590" s="245"/>
      <c r="I590" s="245"/>
    </row>
    <row r="591" spans="1:9" ht="20.25" x14ac:dyDescent="0.2">
      <c r="A591" s="247">
        <v>2</v>
      </c>
      <c r="B591" s="254">
        <f>[8]T43!C6</f>
        <v>109</v>
      </c>
      <c r="C591" s="272" t="str">
        <f t="shared" si="160"/>
        <v>Hannah Twaddle</v>
      </c>
      <c r="D591" s="271" t="str">
        <f t="shared" si="161"/>
        <v>Fife</v>
      </c>
      <c r="E591" s="255" t="str">
        <f t="shared" si="162"/>
        <v>LD</v>
      </c>
      <c r="F591" s="278" t="e">
        <f t="shared" si="163"/>
        <v>#REF!</v>
      </c>
      <c r="H591" s="245"/>
      <c r="I591" s="245"/>
    </row>
    <row r="592" spans="1:9" ht="20.25" x14ac:dyDescent="0.2">
      <c r="A592" s="247">
        <v>3</v>
      </c>
      <c r="B592" s="254">
        <f>[8]T43!C7</f>
        <v>107</v>
      </c>
      <c r="C592" s="272" t="str">
        <f t="shared" si="160"/>
        <v>Erin Johnson</v>
      </c>
      <c r="D592" s="271" t="str">
        <f t="shared" si="161"/>
        <v>Fife</v>
      </c>
      <c r="E592" s="255" t="str">
        <f t="shared" si="162"/>
        <v>LD</v>
      </c>
      <c r="F592" s="278" t="e">
        <f t="shared" si="163"/>
        <v>#REF!</v>
      </c>
      <c r="H592" s="245"/>
      <c r="I592" s="245"/>
    </row>
    <row r="593" spans="1:9" ht="20.25" x14ac:dyDescent="0.2">
      <c r="A593" s="247">
        <v>4</v>
      </c>
      <c r="B593" s="254">
        <f>[8]T43!C8</f>
        <v>99</v>
      </c>
      <c r="C593" s="272" t="str">
        <f t="shared" si="160"/>
        <v>Tonia Coe</v>
      </c>
      <c r="D593" s="271" t="str">
        <f t="shared" si="161"/>
        <v>Fife</v>
      </c>
      <c r="E593" s="255" t="str">
        <f t="shared" si="162"/>
        <v>LD</v>
      </c>
      <c r="F593" s="278" t="e">
        <f t="shared" si="163"/>
        <v>#REF!</v>
      </c>
      <c r="H593" s="245"/>
      <c r="I593" s="245"/>
    </row>
    <row r="594" spans="1:9" ht="20.25" x14ac:dyDescent="0.2">
      <c r="A594" s="247">
        <v>5</v>
      </c>
      <c r="B594" s="254">
        <f>[8]T43!C9</f>
        <v>102</v>
      </c>
      <c r="C594" s="272" t="str">
        <f t="shared" si="160"/>
        <v>Melissa Stevenson</v>
      </c>
      <c r="D594" s="271" t="str">
        <f t="shared" si="161"/>
        <v>Fife</v>
      </c>
      <c r="E594" s="255" t="str">
        <f t="shared" si="162"/>
        <v>LD</v>
      </c>
      <c r="F594" s="278" t="e">
        <f t="shared" si="163"/>
        <v>#REF!</v>
      </c>
      <c r="H594" s="245"/>
      <c r="I594" s="245"/>
    </row>
    <row r="595" spans="1:9" s="246" customFormat="1" ht="20.25" x14ac:dyDescent="0.2">
      <c r="A595" s="247">
        <v>6</v>
      </c>
      <c r="B595" s="254">
        <f>[8]T43!C10</f>
        <v>184</v>
      </c>
      <c r="C595" s="272" t="str">
        <f t="shared" si="160"/>
        <v>Mhairi Brown</v>
      </c>
      <c r="D595" s="271" t="str">
        <f t="shared" si="161"/>
        <v>Perth/Tayside</v>
      </c>
      <c r="E595" s="255" t="str">
        <f t="shared" si="162"/>
        <v>LD</v>
      </c>
      <c r="F595" s="278" t="e">
        <f t="shared" si="163"/>
        <v>#REF!</v>
      </c>
    </row>
    <row r="596" spans="1:9" ht="20.25" x14ac:dyDescent="0.2">
      <c r="A596" s="247">
        <v>7</v>
      </c>
      <c r="B596" s="254">
        <f>[8]T43!C11</f>
        <v>106</v>
      </c>
      <c r="C596" s="272" t="str">
        <f t="shared" si="160"/>
        <v>Elaine Wallace</v>
      </c>
      <c r="D596" s="271" t="str">
        <f t="shared" si="161"/>
        <v>Fife</v>
      </c>
      <c r="E596" s="255" t="str">
        <f t="shared" si="162"/>
        <v>LD</v>
      </c>
      <c r="F596" s="278" t="e">
        <f t="shared" si="163"/>
        <v>#REF!</v>
      </c>
      <c r="H596" s="245"/>
      <c r="I596" s="245"/>
    </row>
    <row r="597" spans="1:9" ht="20.25" x14ac:dyDescent="0.2">
      <c r="A597" s="247">
        <v>8</v>
      </c>
      <c r="B597" s="254">
        <f>[8]T43!C12</f>
        <v>94</v>
      </c>
      <c r="C597" s="272" t="str">
        <f t="shared" si="160"/>
        <v>Michelle Somerville</v>
      </c>
      <c r="D597" s="271" t="str">
        <f t="shared" si="161"/>
        <v>Fife</v>
      </c>
      <c r="E597" s="255" t="str">
        <f t="shared" si="162"/>
        <v>LD</v>
      </c>
      <c r="F597" s="278" t="e">
        <f t="shared" si="163"/>
        <v>#REF!</v>
      </c>
      <c r="H597" s="245"/>
      <c r="I597" s="245"/>
    </row>
    <row r="598" spans="1:9" ht="20.25" x14ac:dyDescent="0.2">
      <c r="A598" s="279"/>
      <c r="B598" s="254"/>
      <c r="C598" s="272"/>
      <c r="D598" s="271"/>
      <c r="E598" s="255"/>
      <c r="F598" s="274"/>
      <c r="H598" s="245"/>
      <c r="I598" s="245"/>
    </row>
    <row r="599" spans="1:9" ht="20.25" x14ac:dyDescent="0.2">
      <c r="A599" s="247" t="s">
        <v>0</v>
      </c>
      <c r="B599" s="250" t="s">
        <v>74</v>
      </c>
      <c r="C599" s="287" t="str">
        <f>VLOOKUP(B599,timetabletrack,2)</f>
        <v>60m +13 Secs</v>
      </c>
      <c r="D599" s="280" t="str">
        <f>VLOOKUP(B599,timetabletrack,3)</f>
        <v>Female</v>
      </c>
      <c r="E599" s="285" t="str">
        <f>VLOOKUP(B599,timetabletrack,4)</f>
        <v>LD E2</v>
      </c>
      <c r="F599" s="233"/>
      <c r="H599" s="245"/>
      <c r="I599" s="245"/>
    </row>
    <row r="600" spans="1:9" ht="20.25" x14ac:dyDescent="0.2">
      <c r="A600" s="247" t="s">
        <v>24</v>
      </c>
      <c r="B600" s="254"/>
      <c r="C600" s="272"/>
      <c r="D600" s="271"/>
      <c r="E600" s="255"/>
      <c r="F600" s="274"/>
      <c r="H600" s="245"/>
      <c r="I600" s="245"/>
    </row>
    <row r="601" spans="1:9" ht="20.25" x14ac:dyDescent="0.2">
      <c r="A601" s="247">
        <v>1</v>
      </c>
      <c r="B601" s="254">
        <f>[8]T44!C5</f>
        <v>0</v>
      </c>
      <c r="C601" s="272" t="e">
        <f t="shared" ref="C601:C608" si="164">VLOOKUP($B601,athletes,2)</f>
        <v>#N/A</v>
      </c>
      <c r="D601" s="271" t="e">
        <f t="shared" ref="D601:D608" si="165">VLOOKUP($B601,athletes,3)</f>
        <v>#N/A</v>
      </c>
      <c r="E601" s="255" t="e">
        <f t="shared" ref="E601:E608" si="166">VLOOKUP($B601,athletes,4)</f>
        <v>#N/A</v>
      </c>
      <c r="F601" s="278" t="e">
        <f t="shared" ref="F601:F608" si="167">VLOOKUP(B601,classT09,5)</f>
        <v>#REF!</v>
      </c>
      <c r="H601" s="245"/>
      <c r="I601" s="245"/>
    </row>
    <row r="602" spans="1:9" ht="20.25" x14ac:dyDescent="0.2">
      <c r="A602" s="247">
        <v>2</v>
      </c>
      <c r="B602" s="254">
        <f>[8]T44!C6</f>
        <v>82</v>
      </c>
      <c r="C602" s="272" t="str">
        <f t="shared" si="164"/>
        <v>Roberta Buchan</v>
      </c>
      <c r="D602" s="271" t="str">
        <f t="shared" si="165"/>
        <v>Fife</v>
      </c>
      <c r="E602" s="255" t="str">
        <f t="shared" si="166"/>
        <v>LD</v>
      </c>
      <c r="F602" s="278" t="e">
        <f t="shared" si="167"/>
        <v>#REF!</v>
      </c>
      <c r="H602" s="245"/>
      <c r="I602" s="245"/>
    </row>
    <row r="603" spans="1:9" ht="20.25" x14ac:dyDescent="0.2">
      <c r="A603" s="247">
        <v>3</v>
      </c>
      <c r="B603" s="254">
        <f>[8]T44!C7</f>
        <v>91</v>
      </c>
      <c r="C603" s="272" t="str">
        <f t="shared" si="164"/>
        <v>Dawn Rogerson</v>
      </c>
      <c r="D603" s="271" t="str">
        <f t="shared" si="165"/>
        <v>Fife</v>
      </c>
      <c r="E603" s="255" t="str">
        <f t="shared" si="166"/>
        <v>LD</v>
      </c>
      <c r="F603" s="278" t="e">
        <f t="shared" si="167"/>
        <v>#REF!</v>
      </c>
      <c r="H603" s="245"/>
      <c r="I603" s="245"/>
    </row>
    <row r="604" spans="1:9" ht="20.25" x14ac:dyDescent="0.2">
      <c r="A604" s="247">
        <v>4</v>
      </c>
      <c r="B604" s="254">
        <f>[8]T44!C8</f>
        <v>84</v>
      </c>
      <c r="C604" s="272" t="str">
        <f t="shared" si="164"/>
        <v>Vicky Walker</v>
      </c>
      <c r="D604" s="271" t="str">
        <f t="shared" si="165"/>
        <v>Fife</v>
      </c>
      <c r="E604" s="255" t="str">
        <f t="shared" si="166"/>
        <v>LD</v>
      </c>
      <c r="F604" s="278" t="e">
        <f t="shared" si="167"/>
        <v>#REF!</v>
      </c>
      <c r="H604" s="245"/>
      <c r="I604" s="245"/>
    </row>
    <row r="605" spans="1:9" ht="20.25" x14ac:dyDescent="0.2">
      <c r="A605" s="247">
        <v>5</v>
      </c>
      <c r="B605" s="254">
        <f>[8]T44!C9</f>
        <v>92</v>
      </c>
      <c r="C605" s="272" t="str">
        <f t="shared" si="164"/>
        <v>Julie Allan</v>
      </c>
      <c r="D605" s="271" t="str">
        <f t="shared" si="165"/>
        <v>Fife</v>
      </c>
      <c r="E605" s="255" t="str">
        <f t="shared" si="166"/>
        <v>LD</v>
      </c>
      <c r="F605" s="278" t="e">
        <f t="shared" si="167"/>
        <v>#REF!</v>
      </c>
      <c r="H605" s="245"/>
      <c r="I605" s="245"/>
    </row>
    <row r="606" spans="1:9" ht="20.25" x14ac:dyDescent="0.2">
      <c r="A606" s="247">
        <v>6</v>
      </c>
      <c r="B606" s="254">
        <f>[8]T44!C10</f>
        <v>115</v>
      </c>
      <c r="C606" s="272" t="str">
        <f t="shared" si="164"/>
        <v>Wendy Donald</v>
      </c>
      <c r="D606" s="271" t="str">
        <f t="shared" si="165"/>
        <v>Fife</v>
      </c>
      <c r="E606" s="255" t="str">
        <f t="shared" si="166"/>
        <v>LD</v>
      </c>
      <c r="F606" s="278" t="e">
        <f t="shared" si="167"/>
        <v>#REF!</v>
      </c>
      <c r="H606" s="245"/>
      <c r="I606" s="245"/>
    </row>
    <row r="607" spans="1:9" ht="20.25" x14ac:dyDescent="0.2">
      <c r="A607" s="247">
        <v>7</v>
      </c>
      <c r="B607" s="254">
        <f>[8]T44!C11</f>
        <v>183</v>
      </c>
      <c r="C607" s="272" t="str">
        <f t="shared" si="164"/>
        <v>Holly Sandeman</v>
      </c>
      <c r="D607" s="271" t="str">
        <f t="shared" si="165"/>
        <v>Perth/Tayside</v>
      </c>
      <c r="E607" s="255" t="str">
        <f t="shared" si="166"/>
        <v>LD</v>
      </c>
      <c r="F607" s="278" t="e">
        <f t="shared" si="167"/>
        <v>#REF!</v>
      </c>
      <c r="H607" s="245"/>
      <c r="I607" s="245"/>
    </row>
    <row r="608" spans="1:9" ht="20.25" x14ac:dyDescent="0.2">
      <c r="A608" s="247">
        <v>8</v>
      </c>
      <c r="B608" s="254">
        <f>[8]T44!C12</f>
        <v>111</v>
      </c>
      <c r="C608" s="272" t="str">
        <f t="shared" si="164"/>
        <v>Lorraine Ridgeway</v>
      </c>
      <c r="D608" s="271" t="str">
        <f t="shared" si="165"/>
        <v>Fife</v>
      </c>
      <c r="E608" s="255" t="str">
        <f t="shared" si="166"/>
        <v>LD</v>
      </c>
      <c r="F608" s="278" t="e">
        <f t="shared" si="167"/>
        <v>#REF!</v>
      </c>
      <c r="H608" s="245"/>
      <c r="I608" s="245"/>
    </row>
    <row r="609" spans="1:9" ht="20.25" x14ac:dyDescent="0.2">
      <c r="A609" s="279"/>
      <c r="B609" s="254"/>
      <c r="C609" s="272"/>
      <c r="D609" s="271"/>
      <c r="E609" s="255"/>
      <c r="F609" s="274"/>
      <c r="H609" s="245"/>
      <c r="I609" s="245"/>
    </row>
    <row r="610" spans="1:9" ht="20.25" x14ac:dyDescent="0.2">
      <c r="A610" s="247" t="s">
        <v>0</v>
      </c>
      <c r="B610" s="250" t="s">
        <v>75</v>
      </c>
      <c r="C610" s="287" t="str">
        <f>VLOOKUP(B610,timetabletrack,2)</f>
        <v>60m +13 Secs</v>
      </c>
      <c r="D610" s="280" t="str">
        <f>VLOOKUP(B610,timetabletrack,3)</f>
        <v>Female</v>
      </c>
      <c r="E610" s="285" t="str">
        <f>VLOOKUP(B610,timetabletrack,4)</f>
        <v>LD/PD E1</v>
      </c>
      <c r="F610" s="233"/>
      <c r="H610" s="245"/>
      <c r="I610" s="245"/>
    </row>
    <row r="611" spans="1:9" ht="20.25" x14ac:dyDescent="0.2">
      <c r="A611" s="247" t="s">
        <v>24</v>
      </c>
      <c r="B611" s="254"/>
      <c r="C611" s="272"/>
      <c r="D611" s="271"/>
      <c r="E611" s="255"/>
      <c r="F611" s="274"/>
      <c r="H611" s="245"/>
      <c r="I611" s="245"/>
    </row>
    <row r="612" spans="1:9" ht="20.25" x14ac:dyDescent="0.2">
      <c r="A612" s="247">
        <v>1</v>
      </c>
      <c r="B612" s="254">
        <f>[8]T45!C5</f>
        <v>239</v>
      </c>
      <c r="C612" s="272" t="str">
        <f t="shared" ref="C612:C619" si="168">VLOOKUP($B612,athletes,2)</f>
        <v>Lisa Davis</v>
      </c>
      <c r="D612" s="271" t="str">
        <f t="shared" ref="D612:D619" si="169">VLOOKUP($B612,athletes,3)</f>
        <v>Red Star</v>
      </c>
      <c r="E612" s="255" t="str">
        <f t="shared" ref="E612:E619" si="170">VLOOKUP($B612,athletes,4)</f>
        <v>PD</v>
      </c>
      <c r="F612" s="278" t="e">
        <f>VLOOKUP(B612,classT10,5)</f>
        <v>#NAME?</v>
      </c>
      <c r="H612" s="245"/>
      <c r="I612" s="245"/>
    </row>
    <row r="613" spans="1:9" s="246" customFormat="1" ht="20.25" x14ac:dyDescent="0.2">
      <c r="A613" s="247">
        <v>2</v>
      </c>
      <c r="B613" s="254">
        <f>[8]T45!C6</f>
        <v>171</v>
      </c>
      <c r="C613" s="272" t="str">
        <f t="shared" si="168"/>
        <v>Laura Matheson</v>
      </c>
      <c r="D613" s="271" t="str">
        <f t="shared" si="169"/>
        <v>Highland</v>
      </c>
      <c r="E613" s="255" t="str">
        <f t="shared" si="170"/>
        <v>LD</v>
      </c>
      <c r="F613" s="278" t="e">
        <f>VLOOKUP(B613,classT10,5)</f>
        <v>#NAME?</v>
      </c>
    </row>
    <row r="614" spans="1:9" ht="20.25" x14ac:dyDescent="0.2">
      <c r="A614" s="247">
        <v>3</v>
      </c>
      <c r="B614" s="254">
        <f>[8]T45!C7</f>
        <v>169</v>
      </c>
      <c r="C614" s="272" t="str">
        <f t="shared" si="168"/>
        <v>Hannah Duncan</v>
      </c>
      <c r="D614" s="271" t="str">
        <f t="shared" si="169"/>
        <v>Highland</v>
      </c>
      <c r="E614" s="255" t="str">
        <f t="shared" si="170"/>
        <v>LD</v>
      </c>
      <c r="F614" s="278" t="e">
        <f>VLOOKUP(B614,classT10,5)</f>
        <v>#NAME?</v>
      </c>
      <c r="H614" s="245"/>
      <c r="I614" s="245"/>
    </row>
    <row r="615" spans="1:9" ht="20.25" x14ac:dyDescent="0.2">
      <c r="A615" s="247">
        <v>4</v>
      </c>
      <c r="B615" s="254">
        <f>[8]T45!C8</f>
        <v>95</v>
      </c>
      <c r="C615" s="272" t="str">
        <f t="shared" si="168"/>
        <v>Nicola Bell</v>
      </c>
      <c r="D615" s="271" t="str">
        <f t="shared" si="169"/>
        <v>Fife</v>
      </c>
      <c r="E615" s="255" t="str">
        <f t="shared" si="170"/>
        <v>LD</v>
      </c>
      <c r="F615" s="278" t="e">
        <f>VLOOKUP(B615,classT10,5)</f>
        <v>#NAME?</v>
      </c>
      <c r="H615" s="245"/>
      <c r="I615" s="245"/>
    </row>
    <row r="616" spans="1:9" ht="20.25" x14ac:dyDescent="0.2">
      <c r="A616" s="247">
        <v>5</v>
      </c>
      <c r="B616" s="254">
        <f>[8]T45!C9</f>
        <v>247</v>
      </c>
      <c r="C616" s="272" t="str">
        <f t="shared" si="168"/>
        <v>Kirsten Weir</v>
      </c>
      <c r="D616" s="271" t="str">
        <f t="shared" si="169"/>
        <v>Tayside</v>
      </c>
      <c r="E616" s="255" t="str">
        <f t="shared" si="170"/>
        <v>LD</v>
      </c>
      <c r="F616" s="278" t="e">
        <f>VLOOKUP(B616,classT10,5)</f>
        <v>#NAME?</v>
      </c>
      <c r="H616" s="245"/>
      <c r="I616" s="245"/>
    </row>
    <row r="617" spans="1:9" ht="20.25" x14ac:dyDescent="0.2">
      <c r="A617" s="247">
        <v>6</v>
      </c>
      <c r="B617" s="254">
        <f>[8]T45!C10</f>
        <v>96</v>
      </c>
      <c r="C617" s="272" t="str">
        <f t="shared" si="168"/>
        <v>Nicola Eccles</v>
      </c>
      <c r="D617" s="271" t="str">
        <f t="shared" si="169"/>
        <v>Fife</v>
      </c>
      <c r="E617" s="255" t="str">
        <f t="shared" si="170"/>
        <v>LD</v>
      </c>
      <c r="F617" s="278" t="e">
        <f>VLOOKUP(B617,classT10,5)</f>
        <v>#NAME?</v>
      </c>
      <c r="H617" s="245"/>
      <c r="I617" s="245"/>
    </row>
    <row r="618" spans="1:9" ht="20.25" x14ac:dyDescent="0.2">
      <c r="A618" s="247">
        <v>7</v>
      </c>
      <c r="B618" s="254">
        <f>[8]T45!C11</f>
        <v>0</v>
      </c>
      <c r="C618" s="272" t="e">
        <f t="shared" si="168"/>
        <v>#N/A</v>
      </c>
      <c r="D618" s="271" t="e">
        <f t="shared" si="169"/>
        <v>#N/A</v>
      </c>
      <c r="E618" s="255" t="e">
        <f t="shared" si="170"/>
        <v>#N/A</v>
      </c>
      <c r="F618" s="278" t="e">
        <f>VLOOKUP(B618,classT10,5)</f>
        <v>#NAME?</v>
      </c>
      <c r="H618" s="245"/>
      <c r="I618" s="245"/>
    </row>
    <row r="619" spans="1:9" ht="20.25" x14ac:dyDescent="0.2">
      <c r="A619" s="247">
        <v>8</v>
      </c>
      <c r="B619" s="254">
        <f>[8]T45!C12</f>
        <v>104</v>
      </c>
      <c r="C619" s="272" t="str">
        <f t="shared" si="168"/>
        <v>Carrie Ann Smith</v>
      </c>
      <c r="D619" s="271" t="str">
        <f t="shared" si="169"/>
        <v>Fife</v>
      </c>
      <c r="E619" s="255" t="str">
        <f t="shared" si="170"/>
        <v>LD</v>
      </c>
      <c r="F619" s="278" t="e">
        <f>VLOOKUP(B619,classT10,5)</f>
        <v>#NAME?</v>
      </c>
      <c r="H619" s="245"/>
      <c r="I619" s="245"/>
    </row>
    <row r="620" spans="1:9" ht="20.25" x14ac:dyDescent="0.2">
      <c r="A620" s="279"/>
      <c r="B620" s="254"/>
      <c r="C620" s="272"/>
      <c r="D620" s="271"/>
      <c r="E620" s="255"/>
      <c r="F620" s="274"/>
      <c r="H620" s="245"/>
      <c r="I620" s="245"/>
    </row>
    <row r="621" spans="1:9" ht="20.25" x14ac:dyDescent="0.2">
      <c r="A621" s="247" t="s">
        <v>0</v>
      </c>
      <c r="B621" s="250" t="s">
        <v>76</v>
      </c>
      <c r="C621" s="287" t="str">
        <f>VLOOKUP(B621,timetabletrack,2)</f>
        <v>60m 12-13 Secs</v>
      </c>
      <c r="D621" s="280" t="str">
        <f>VLOOKUP(B621,timetabletrack,3)</f>
        <v xml:space="preserve">Female </v>
      </c>
      <c r="E621" s="285" t="str">
        <f>VLOOKUP(B621,timetabletrack,4)</f>
        <v>LD D2</v>
      </c>
      <c r="F621" s="233"/>
      <c r="H621" s="245"/>
      <c r="I621" s="245"/>
    </row>
    <row r="622" spans="1:9" ht="20.25" x14ac:dyDescent="0.2">
      <c r="A622" s="247" t="s">
        <v>24</v>
      </c>
      <c r="B622" s="254"/>
      <c r="C622" s="272"/>
      <c r="D622" s="271"/>
      <c r="E622" s="255"/>
      <c r="F622" s="274"/>
      <c r="H622" s="245"/>
      <c r="I622" s="245"/>
    </row>
    <row r="623" spans="1:9" ht="20.25" x14ac:dyDescent="0.2">
      <c r="A623" s="247">
        <v>1</v>
      </c>
      <c r="B623" s="254">
        <f>[8]T46!C5</f>
        <v>0</v>
      </c>
      <c r="C623" s="272" t="e">
        <f t="shared" ref="C623:C630" si="171">VLOOKUP($B623,athletes,2)</f>
        <v>#N/A</v>
      </c>
      <c r="D623" s="271" t="e">
        <f t="shared" ref="D623:D630" si="172">VLOOKUP($B623,athletes,3)</f>
        <v>#N/A</v>
      </c>
      <c r="E623" s="255" t="e">
        <f t="shared" ref="E623:E630" si="173">VLOOKUP($B623,athletes,4)</f>
        <v>#N/A</v>
      </c>
      <c r="F623" s="278" t="e">
        <f>VLOOKUP(B623,classT11,5)</f>
        <v>#REF!</v>
      </c>
      <c r="H623" s="245"/>
      <c r="I623" s="245"/>
    </row>
    <row r="624" spans="1:9" ht="20.25" x14ac:dyDescent="0.2">
      <c r="A624" s="247">
        <v>2</v>
      </c>
      <c r="B624" s="254">
        <f>[8]T46!C6</f>
        <v>81</v>
      </c>
      <c r="C624" s="272" t="str">
        <f t="shared" si="171"/>
        <v>Michelle Wallace</v>
      </c>
      <c r="D624" s="271" t="str">
        <f t="shared" si="172"/>
        <v>Fife</v>
      </c>
      <c r="E624" s="255" t="str">
        <f t="shared" si="173"/>
        <v>LD</v>
      </c>
      <c r="F624" s="278"/>
      <c r="H624" s="245"/>
      <c r="I624" s="245"/>
    </row>
    <row r="625" spans="1:9" ht="20.25" x14ac:dyDescent="0.2">
      <c r="A625" s="247">
        <v>3</v>
      </c>
      <c r="B625" s="254">
        <f>[8]T46!C7</f>
        <v>97</v>
      </c>
      <c r="C625" s="272" t="str">
        <f t="shared" si="171"/>
        <v>Shona Murrie</v>
      </c>
      <c r="D625" s="271" t="str">
        <f t="shared" si="172"/>
        <v>Fife</v>
      </c>
      <c r="E625" s="255" t="str">
        <f t="shared" si="173"/>
        <v>LD</v>
      </c>
      <c r="F625" s="278"/>
      <c r="H625" s="245"/>
      <c r="I625" s="245"/>
    </row>
    <row r="626" spans="1:9" ht="20.25" x14ac:dyDescent="0.2">
      <c r="A626" s="247">
        <v>4</v>
      </c>
      <c r="B626" s="254">
        <f>[8]T46!C8</f>
        <v>244</v>
      </c>
      <c r="C626" s="272" t="str">
        <f t="shared" si="171"/>
        <v>Stephanie Strachan</v>
      </c>
      <c r="D626" s="271" t="str">
        <f t="shared" si="172"/>
        <v>Tayside</v>
      </c>
      <c r="E626" s="255" t="str">
        <f t="shared" si="173"/>
        <v>LD</v>
      </c>
      <c r="F626" s="278"/>
      <c r="H626" s="245"/>
      <c r="I626" s="245"/>
    </row>
    <row r="627" spans="1:9" s="246" customFormat="1" ht="20.25" x14ac:dyDescent="0.2">
      <c r="A627" s="247">
        <v>5</v>
      </c>
      <c r="B627" s="254">
        <f>[8]T46!C9</f>
        <v>83</v>
      </c>
      <c r="C627" s="272" t="str">
        <f t="shared" si="171"/>
        <v>Susan Barrett</v>
      </c>
      <c r="D627" s="271" t="str">
        <f t="shared" si="172"/>
        <v>Fife</v>
      </c>
      <c r="E627" s="255" t="str">
        <f t="shared" si="173"/>
        <v>LD</v>
      </c>
      <c r="F627" s="278"/>
    </row>
    <row r="628" spans="1:9" ht="20.25" x14ac:dyDescent="0.2">
      <c r="A628" s="247">
        <v>6</v>
      </c>
      <c r="B628" s="254">
        <f>[8]T46!C10</f>
        <v>0</v>
      </c>
      <c r="C628" s="272" t="e">
        <f t="shared" si="171"/>
        <v>#N/A</v>
      </c>
      <c r="D628" s="271" t="e">
        <f t="shared" si="172"/>
        <v>#N/A</v>
      </c>
      <c r="E628" s="255" t="e">
        <f t="shared" si="173"/>
        <v>#N/A</v>
      </c>
      <c r="F628" s="278"/>
      <c r="H628" s="245"/>
      <c r="I628" s="245"/>
    </row>
    <row r="629" spans="1:9" ht="20.25" x14ac:dyDescent="0.2">
      <c r="A629" s="247">
        <v>7</v>
      </c>
      <c r="B629" s="254">
        <f>[8]T46!C11</f>
        <v>0</v>
      </c>
      <c r="C629" s="272" t="e">
        <f t="shared" si="171"/>
        <v>#N/A</v>
      </c>
      <c r="D629" s="271" t="e">
        <f t="shared" si="172"/>
        <v>#N/A</v>
      </c>
      <c r="E629" s="255" t="e">
        <f t="shared" si="173"/>
        <v>#N/A</v>
      </c>
      <c r="F629" s="278"/>
      <c r="H629" s="245"/>
      <c r="I629" s="245"/>
    </row>
    <row r="630" spans="1:9" ht="20.25" x14ac:dyDescent="0.2">
      <c r="A630" s="247">
        <v>8</v>
      </c>
      <c r="B630" s="254">
        <f>[8]T46!C12</f>
        <v>0</v>
      </c>
      <c r="C630" s="272" t="e">
        <f t="shared" si="171"/>
        <v>#N/A</v>
      </c>
      <c r="D630" s="271" t="e">
        <f t="shared" si="172"/>
        <v>#N/A</v>
      </c>
      <c r="E630" s="255" t="e">
        <f t="shared" si="173"/>
        <v>#N/A</v>
      </c>
      <c r="F630" s="278" t="e">
        <f>VLOOKUP(B630,classT11,5)</f>
        <v>#REF!</v>
      </c>
      <c r="H630" s="245"/>
      <c r="I630" s="245"/>
    </row>
    <row r="631" spans="1:9" ht="20.25" x14ac:dyDescent="0.2">
      <c r="A631" s="247"/>
      <c r="B631" s="254"/>
      <c r="C631" s="272"/>
      <c r="D631" s="271"/>
      <c r="E631" s="255"/>
      <c r="F631" s="274"/>
      <c r="H631" s="245"/>
      <c r="I631" s="245"/>
    </row>
    <row r="632" spans="1:9" ht="20.25" x14ac:dyDescent="0.2">
      <c r="A632" s="279"/>
      <c r="B632" s="254"/>
      <c r="C632" s="272"/>
      <c r="D632" s="271"/>
      <c r="E632" s="255"/>
      <c r="F632" s="274"/>
      <c r="H632" s="245"/>
      <c r="I632" s="245"/>
    </row>
    <row r="633" spans="1:9" ht="20.25" x14ac:dyDescent="0.2">
      <c r="A633" s="247" t="s">
        <v>0</v>
      </c>
      <c r="B633" s="250" t="s">
        <v>77</v>
      </c>
      <c r="C633" s="287" t="str">
        <f>VLOOKUP(B633,timetabletrack,2)</f>
        <v xml:space="preserve">60m 12-13 Secs </v>
      </c>
      <c r="D633" s="280" t="str">
        <f>VLOOKUP(B633,timetabletrack,3)</f>
        <v>Female</v>
      </c>
      <c r="E633" s="285" t="str">
        <f>VLOOKUP(B633,timetabletrack,4)</f>
        <v>LD D1</v>
      </c>
      <c r="F633" s="233"/>
      <c r="H633" s="245"/>
      <c r="I633" s="245"/>
    </row>
    <row r="634" spans="1:9" ht="20.25" x14ac:dyDescent="0.2">
      <c r="A634" s="247" t="s">
        <v>24</v>
      </c>
      <c r="B634" s="254"/>
      <c r="C634" s="272"/>
      <c r="D634" s="271"/>
      <c r="E634" s="255"/>
      <c r="F634" s="274"/>
      <c r="H634" s="245"/>
      <c r="I634" s="245"/>
    </row>
    <row r="635" spans="1:9" ht="20.25" x14ac:dyDescent="0.2">
      <c r="A635" s="247">
        <v>1</v>
      </c>
      <c r="B635" s="254">
        <f>[8]T47!C5</f>
        <v>0</v>
      </c>
      <c r="C635" s="272" t="e">
        <f t="shared" ref="C635:C642" si="174">VLOOKUP($B635,athletes,2)</f>
        <v>#N/A</v>
      </c>
      <c r="D635" s="271" t="e">
        <f t="shared" ref="D635:D642" si="175">VLOOKUP($B635,athletes,3)</f>
        <v>#N/A</v>
      </c>
      <c r="E635" s="255" t="e">
        <f t="shared" ref="E635:E642" si="176">VLOOKUP($B635,athletes,4)</f>
        <v>#N/A</v>
      </c>
      <c r="F635" s="278" t="e">
        <f t="shared" ref="F635:F642" si="177">VLOOKUP(B635,classT12,5)</f>
        <v>#REF!</v>
      </c>
      <c r="H635" s="245"/>
      <c r="I635" s="245"/>
    </row>
    <row r="636" spans="1:9" ht="20.25" x14ac:dyDescent="0.2">
      <c r="A636" s="247">
        <v>2</v>
      </c>
      <c r="B636" s="254">
        <f>[8]T47!C6</f>
        <v>89</v>
      </c>
      <c r="C636" s="272" t="str">
        <f t="shared" si="174"/>
        <v>Pauline Bryson</v>
      </c>
      <c r="D636" s="271" t="str">
        <f t="shared" si="175"/>
        <v>Fife</v>
      </c>
      <c r="E636" s="255" t="str">
        <f t="shared" si="176"/>
        <v>LD</v>
      </c>
      <c r="F636" s="278" t="e">
        <f t="shared" si="177"/>
        <v>#REF!</v>
      </c>
      <c r="H636" s="245"/>
      <c r="I636" s="245"/>
    </row>
    <row r="637" spans="1:9" ht="20.25" x14ac:dyDescent="0.2">
      <c r="A637" s="247">
        <v>3</v>
      </c>
      <c r="B637" s="254">
        <f>[8]T47!C7</f>
        <v>90</v>
      </c>
      <c r="C637" s="272" t="str">
        <f t="shared" si="174"/>
        <v>Andrea Spry</v>
      </c>
      <c r="D637" s="271" t="str">
        <f t="shared" si="175"/>
        <v>Fife</v>
      </c>
      <c r="E637" s="255" t="str">
        <f t="shared" si="176"/>
        <v>LD</v>
      </c>
      <c r="F637" s="278" t="e">
        <f t="shared" si="177"/>
        <v>#REF!</v>
      </c>
      <c r="H637" s="245"/>
      <c r="I637" s="245"/>
    </row>
    <row r="638" spans="1:9" ht="20.25" x14ac:dyDescent="0.2">
      <c r="A638" s="247">
        <v>4</v>
      </c>
      <c r="B638" s="254">
        <f>[8]T47!C8</f>
        <v>108</v>
      </c>
      <c r="C638" s="272" t="str">
        <f t="shared" si="174"/>
        <v>Hannah Moffat</v>
      </c>
      <c r="D638" s="271" t="str">
        <f t="shared" si="175"/>
        <v>Fife</v>
      </c>
      <c r="E638" s="255" t="str">
        <f t="shared" si="176"/>
        <v>LD</v>
      </c>
      <c r="F638" s="278" t="e">
        <f t="shared" si="177"/>
        <v>#REF!</v>
      </c>
      <c r="H638" s="245"/>
      <c r="I638" s="245"/>
    </row>
    <row r="639" spans="1:9" s="246" customFormat="1" ht="20.25" x14ac:dyDescent="0.2">
      <c r="A639" s="247">
        <v>5</v>
      </c>
      <c r="B639" s="254">
        <f>[8]T47!C9</f>
        <v>87</v>
      </c>
      <c r="C639" s="272" t="str">
        <f t="shared" si="174"/>
        <v>Kearney Horne</v>
      </c>
      <c r="D639" s="271" t="str">
        <f t="shared" si="175"/>
        <v>Fife</v>
      </c>
      <c r="E639" s="255" t="str">
        <f t="shared" si="176"/>
        <v>LD</v>
      </c>
      <c r="F639" s="278" t="e">
        <f t="shared" si="177"/>
        <v>#REF!</v>
      </c>
    </row>
    <row r="640" spans="1:9" ht="20.25" x14ac:dyDescent="0.2">
      <c r="A640" s="247">
        <v>6</v>
      </c>
      <c r="B640" s="254">
        <f>[8]T47!C10</f>
        <v>78</v>
      </c>
      <c r="C640" s="272" t="str">
        <f t="shared" si="174"/>
        <v>Kirsty Fraser</v>
      </c>
      <c r="D640" s="271" t="str">
        <f t="shared" si="175"/>
        <v>Fife</v>
      </c>
      <c r="E640" s="255" t="str">
        <f t="shared" si="176"/>
        <v>LD</v>
      </c>
      <c r="F640" s="278" t="e">
        <f t="shared" si="177"/>
        <v>#REF!</v>
      </c>
      <c r="H640" s="245"/>
      <c r="I640" s="245"/>
    </row>
    <row r="641" spans="1:9" ht="20.25" x14ac:dyDescent="0.2">
      <c r="A641" s="247">
        <v>7</v>
      </c>
      <c r="B641" s="254">
        <f>[8]T47!C11</f>
        <v>0</v>
      </c>
      <c r="C641" s="272" t="e">
        <f t="shared" si="174"/>
        <v>#N/A</v>
      </c>
      <c r="D641" s="271" t="e">
        <f t="shared" si="175"/>
        <v>#N/A</v>
      </c>
      <c r="E641" s="255" t="e">
        <f t="shared" si="176"/>
        <v>#N/A</v>
      </c>
      <c r="F641" s="278" t="e">
        <f t="shared" si="177"/>
        <v>#REF!</v>
      </c>
      <c r="H641" s="245"/>
      <c r="I641" s="245"/>
    </row>
    <row r="642" spans="1:9" ht="20.25" x14ac:dyDescent="0.2">
      <c r="A642" s="247">
        <v>8</v>
      </c>
      <c r="B642" s="254">
        <f>[8]T47!C12</f>
        <v>0</v>
      </c>
      <c r="C642" s="272" t="e">
        <f t="shared" si="174"/>
        <v>#N/A</v>
      </c>
      <c r="D642" s="271" t="e">
        <f t="shared" si="175"/>
        <v>#N/A</v>
      </c>
      <c r="E642" s="255" t="e">
        <f t="shared" si="176"/>
        <v>#N/A</v>
      </c>
      <c r="F642" s="278" t="e">
        <f t="shared" si="177"/>
        <v>#REF!</v>
      </c>
      <c r="H642" s="245"/>
      <c r="I642" s="245"/>
    </row>
    <row r="643" spans="1:9" ht="20.25" x14ac:dyDescent="0.2">
      <c r="A643" s="279"/>
      <c r="B643" s="254"/>
      <c r="C643" s="272"/>
      <c r="D643" s="271"/>
      <c r="E643" s="255"/>
      <c r="F643" s="274"/>
      <c r="H643" s="245"/>
      <c r="I643" s="245"/>
    </row>
    <row r="644" spans="1:9" ht="20.25" x14ac:dyDescent="0.2">
      <c r="A644" s="247" t="s">
        <v>0</v>
      </c>
      <c r="B644" s="250" t="s">
        <v>78</v>
      </c>
      <c r="C644" s="287" t="str">
        <f>VLOOKUP(B644,timetabletrack,2)</f>
        <v>60m 11-12 Secs</v>
      </c>
      <c r="D644" s="280" t="str">
        <f>VLOOKUP(B644,timetabletrack,3)</f>
        <v xml:space="preserve">Female </v>
      </c>
      <c r="E644" s="285" t="str">
        <f>VLOOKUP(B644,timetabletrack,4)</f>
        <v>LD C</v>
      </c>
      <c r="F644" s="233"/>
      <c r="H644" s="245"/>
      <c r="I644" s="245"/>
    </row>
    <row r="645" spans="1:9" ht="20.25" x14ac:dyDescent="0.2">
      <c r="A645" s="247" t="s">
        <v>24</v>
      </c>
      <c r="B645" s="254"/>
      <c r="C645" s="272"/>
      <c r="D645" s="271"/>
      <c r="E645" s="255"/>
      <c r="F645" s="274"/>
      <c r="H645" s="245"/>
      <c r="I645" s="245"/>
    </row>
    <row r="646" spans="1:9" ht="20.25" x14ac:dyDescent="0.2">
      <c r="A646" s="247">
        <v>1</v>
      </c>
      <c r="B646" s="254">
        <f>[8]T48!C5</f>
        <v>0</v>
      </c>
      <c r="C646" s="272" t="e">
        <f>VLOOKUP($B646,athletes,2)</f>
        <v>#N/A</v>
      </c>
      <c r="D646" s="271" t="e">
        <f t="shared" ref="D646:D653" si="178">VLOOKUP($B646,athletes,3)</f>
        <v>#N/A</v>
      </c>
      <c r="E646" s="255" t="e">
        <f>VLOOKUP($B646,athletes,4)</f>
        <v>#N/A</v>
      </c>
      <c r="F646" s="278"/>
      <c r="H646" s="245"/>
      <c r="I646" s="245"/>
    </row>
    <row r="647" spans="1:9" ht="20.25" x14ac:dyDescent="0.2">
      <c r="A647" s="247">
        <v>2</v>
      </c>
      <c r="B647" s="254">
        <f>[8]T48!C6</f>
        <v>116</v>
      </c>
      <c r="C647" s="272" t="str">
        <f t="shared" ref="C647:C653" si="179">IF(B647="","",VLOOKUP($B647,athletes,2))</f>
        <v>Aimee Gibson</v>
      </c>
      <c r="D647" s="271" t="str">
        <f t="shared" si="178"/>
        <v>Fife</v>
      </c>
      <c r="E647" s="255" t="str">
        <f t="shared" ref="E647:E653" si="180">IF(D647="","",VLOOKUP($B647,athletes,4))</f>
        <v>LD</v>
      </c>
      <c r="F647" s="278"/>
      <c r="H647" s="245"/>
      <c r="I647" s="245"/>
    </row>
    <row r="648" spans="1:9" ht="20.25" x14ac:dyDescent="0.2">
      <c r="A648" s="247">
        <v>3</v>
      </c>
      <c r="B648" s="254">
        <f>[8]T48!C7</f>
        <v>79</v>
      </c>
      <c r="C648" s="272" t="str">
        <f t="shared" si="179"/>
        <v>Taylor McDowall</v>
      </c>
      <c r="D648" s="271" t="str">
        <f t="shared" si="178"/>
        <v>Fife</v>
      </c>
      <c r="E648" s="255" t="str">
        <f t="shared" si="180"/>
        <v>LD</v>
      </c>
      <c r="F648" s="278"/>
      <c r="H648" s="245"/>
      <c r="I648" s="245"/>
    </row>
    <row r="649" spans="1:9" ht="20.25" x14ac:dyDescent="0.2">
      <c r="A649" s="247">
        <v>4</v>
      </c>
      <c r="B649" s="254">
        <f>[8]T48!C8</f>
        <v>101</v>
      </c>
      <c r="C649" s="272" t="str">
        <f t="shared" si="179"/>
        <v>Stacey Hynd</v>
      </c>
      <c r="D649" s="271" t="str">
        <f t="shared" si="178"/>
        <v>Fife</v>
      </c>
      <c r="E649" s="255" t="str">
        <f t="shared" si="180"/>
        <v>LD</v>
      </c>
      <c r="F649" s="278"/>
      <c r="H649" s="245"/>
      <c r="I649" s="245"/>
    </row>
    <row r="650" spans="1:9" ht="20.25" x14ac:dyDescent="0.2">
      <c r="A650" s="247">
        <v>5</v>
      </c>
      <c r="B650" s="254">
        <f>[8]T48!C9</f>
        <v>117</v>
      </c>
      <c r="C650" s="272" t="str">
        <f t="shared" si="179"/>
        <v>Kirsteen Mai Holgate</v>
      </c>
      <c r="D650" s="271" t="str">
        <f t="shared" si="178"/>
        <v>Fife</v>
      </c>
      <c r="E650" s="255" t="str">
        <f t="shared" si="180"/>
        <v>LD</v>
      </c>
      <c r="F650" s="278"/>
      <c r="H650" s="245"/>
      <c r="I650" s="245"/>
    </row>
    <row r="651" spans="1:9" ht="20.25" x14ac:dyDescent="0.2">
      <c r="A651" s="247">
        <v>6</v>
      </c>
      <c r="B651" s="254">
        <f>[8]T48!C10</f>
        <v>179</v>
      </c>
      <c r="C651" s="272" t="str">
        <f t="shared" si="179"/>
        <v>Aimee-Leigh Hardy</v>
      </c>
      <c r="D651" s="271" t="str">
        <f t="shared" si="178"/>
        <v>Perth/Tayside</v>
      </c>
      <c r="E651" s="255" t="str">
        <f t="shared" si="180"/>
        <v>LD</v>
      </c>
      <c r="F651" s="278"/>
      <c r="H651" s="245"/>
      <c r="I651" s="245"/>
    </row>
    <row r="652" spans="1:9" ht="20.25" x14ac:dyDescent="0.2">
      <c r="A652" s="247">
        <v>7</v>
      </c>
      <c r="B652" s="254">
        <f>[8]T48!C11</f>
        <v>80</v>
      </c>
      <c r="C652" s="272" t="str">
        <f t="shared" si="179"/>
        <v>Christine Burns</v>
      </c>
      <c r="D652" s="271" t="str">
        <f t="shared" si="178"/>
        <v>Fife</v>
      </c>
      <c r="E652" s="255" t="str">
        <f t="shared" si="180"/>
        <v>LD</v>
      </c>
      <c r="F652" s="278" t="e">
        <f>VLOOKUP(B652,classT13,5)</f>
        <v>#NAME?</v>
      </c>
      <c r="H652" s="245"/>
      <c r="I652" s="245"/>
    </row>
    <row r="653" spans="1:9" ht="20.25" x14ac:dyDescent="0.2">
      <c r="A653" s="247">
        <v>8</v>
      </c>
      <c r="B653" s="254">
        <f>[8]T48!C12</f>
        <v>0</v>
      </c>
      <c r="C653" s="272" t="e">
        <f t="shared" si="179"/>
        <v>#N/A</v>
      </c>
      <c r="D653" s="271" t="e">
        <f t="shared" si="178"/>
        <v>#N/A</v>
      </c>
      <c r="E653" s="255" t="e">
        <f t="shared" si="180"/>
        <v>#N/A</v>
      </c>
      <c r="F653" s="278" t="e">
        <f>VLOOKUP(B653,classT13,5)</f>
        <v>#NAME?</v>
      </c>
      <c r="H653" s="245"/>
      <c r="I653" s="245"/>
    </row>
    <row r="654" spans="1:9" ht="20.25" x14ac:dyDescent="0.2">
      <c r="A654" s="279"/>
      <c r="B654" s="254"/>
      <c r="C654" s="272"/>
      <c r="D654" s="271"/>
      <c r="E654" s="255"/>
      <c r="F654" s="274"/>
      <c r="H654" s="245"/>
      <c r="I654" s="245"/>
    </row>
    <row r="655" spans="1:9" ht="20.25" x14ac:dyDescent="0.2">
      <c r="A655" s="247" t="s">
        <v>0</v>
      </c>
      <c r="B655" s="250" t="s">
        <v>79</v>
      </c>
      <c r="C655" s="287" t="str">
        <f>VLOOKUP(B655,timetabletrack,2)</f>
        <v>60m 10-11 Secs</v>
      </c>
      <c r="D655" s="280" t="str">
        <f>VLOOKUP(B655,timetabletrack,3)</f>
        <v>Female</v>
      </c>
      <c r="E655" s="285" t="str">
        <f>VLOOKUP(B655,timetabletrack,4)</f>
        <v>LD B</v>
      </c>
      <c r="F655" s="233"/>
      <c r="H655" s="245"/>
      <c r="I655" s="245"/>
    </row>
    <row r="656" spans="1:9" ht="20.25" x14ac:dyDescent="0.2">
      <c r="A656" s="247" t="s">
        <v>24</v>
      </c>
      <c r="B656" s="254"/>
      <c r="C656" s="272"/>
      <c r="D656" s="271"/>
      <c r="E656" s="255"/>
      <c r="F656" s="274"/>
      <c r="H656" s="245"/>
      <c r="I656" s="245"/>
    </row>
    <row r="657" spans="1:9" ht="20.25" x14ac:dyDescent="0.2">
      <c r="A657" s="247">
        <v>1</v>
      </c>
      <c r="B657" s="254">
        <f>[8]T49!C5</f>
        <v>0</v>
      </c>
      <c r="C657" s="272" t="e">
        <f t="shared" ref="C657:C664" si="181">VLOOKUP($B657,athletes,2)</f>
        <v>#N/A</v>
      </c>
      <c r="D657" s="271" t="e">
        <f t="shared" ref="D657:D664" si="182">VLOOKUP($B657,athletes,3)</f>
        <v>#N/A</v>
      </c>
      <c r="E657" s="255" t="e">
        <f t="shared" ref="E657:E664" si="183">VLOOKUP($B657,athletes,4)</f>
        <v>#N/A</v>
      </c>
      <c r="F657" s="278" t="e">
        <f t="shared" ref="F657:F664" si="184">VLOOKUP(B657,classT14,5)</f>
        <v>#REF!</v>
      </c>
      <c r="H657" s="245"/>
      <c r="I657" s="245"/>
    </row>
    <row r="658" spans="1:9" ht="20.25" x14ac:dyDescent="0.2">
      <c r="A658" s="247">
        <v>2</v>
      </c>
      <c r="B658" s="254">
        <f>[8]T49!C6</f>
        <v>225</v>
      </c>
      <c r="C658" s="272" t="str">
        <f t="shared" si="181"/>
        <v>Laura Kinder</v>
      </c>
      <c r="D658" s="271" t="str">
        <f t="shared" si="182"/>
        <v>West of Scotland</v>
      </c>
      <c r="E658" s="255" t="str">
        <f t="shared" si="183"/>
        <v>LD</v>
      </c>
      <c r="F658" s="278" t="e">
        <f t="shared" si="184"/>
        <v>#REF!</v>
      </c>
      <c r="H658" s="245"/>
      <c r="I658" s="245"/>
    </row>
    <row r="659" spans="1:9" s="246" customFormat="1" ht="20.25" x14ac:dyDescent="0.2">
      <c r="A659" s="247">
        <v>3</v>
      </c>
      <c r="B659" s="254">
        <f>[8]T49!C7</f>
        <v>88</v>
      </c>
      <c r="C659" s="272" t="str">
        <f t="shared" si="181"/>
        <v>Marie Wilson</v>
      </c>
      <c r="D659" s="271" t="str">
        <f t="shared" si="182"/>
        <v>Fife</v>
      </c>
      <c r="E659" s="255" t="str">
        <f t="shared" si="183"/>
        <v>LD</v>
      </c>
      <c r="F659" s="278" t="e">
        <f t="shared" si="184"/>
        <v>#REF!</v>
      </c>
    </row>
    <row r="660" spans="1:9" ht="20.25" x14ac:dyDescent="0.2">
      <c r="A660" s="247">
        <v>4</v>
      </c>
      <c r="B660" s="254">
        <f>[8]T49!C8</f>
        <v>218</v>
      </c>
      <c r="C660" s="272" t="str">
        <f t="shared" si="181"/>
        <v>Gemma Costello</v>
      </c>
      <c r="D660" s="271" t="str">
        <f t="shared" si="182"/>
        <v>West of Scotland</v>
      </c>
      <c r="E660" s="255" t="str">
        <f t="shared" si="183"/>
        <v>LD</v>
      </c>
      <c r="F660" s="278" t="e">
        <f t="shared" si="184"/>
        <v>#REF!</v>
      </c>
      <c r="H660" s="245"/>
      <c r="I660" s="245"/>
    </row>
    <row r="661" spans="1:9" ht="20.25" x14ac:dyDescent="0.2">
      <c r="A661" s="247">
        <v>5</v>
      </c>
      <c r="B661" s="254">
        <f>[8]T49!C9</f>
        <v>100</v>
      </c>
      <c r="C661" s="272" t="str">
        <f t="shared" si="181"/>
        <v>Colleen Turner</v>
      </c>
      <c r="D661" s="271" t="str">
        <f t="shared" si="182"/>
        <v>Fife</v>
      </c>
      <c r="E661" s="255" t="str">
        <f t="shared" si="183"/>
        <v>LD</v>
      </c>
      <c r="F661" s="278" t="e">
        <f t="shared" si="184"/>
        <v>#REF!</v>
      </c>
      <c r="H661" s="245"/>
      <c r="I661" s="245"/>
    </row>
    <row r="662" spans="1:9" ht="20.25" x14ac:dyDescent="0.2">
      <c r="A662" s="247">
        <v>6</v>
      </c>
      <c r="B662" s="254">
        <f>[8]T49!C10</f>
        <v>0</v>
      </c>
      <c r="C662" s="272" t="e">
        <f t="shared" si="181"/>
        <v>#N/A</v>
      </c>
      <c r="D662" s="271" t="e">
        <f t="shared" si="182"/>
        <v>#N/A</v>
      </c>
      <c r="E662" s="255" t="e">
        <f t="shared" si="183"/>
        <v>#N/A</v>
      </c>
      <c r="F662" s="278" t="e">
        <f t="shared" si="184"/>
        <v>#REF!</v>
      </c>
      <c r="H662" s="245"/>
      <c r="I662" s="245"/>
    </row>
    <row r="663" spans="1:9" ht="20.25" x14ac:dyDescent="0.2">
      <c r="A663" s="247">
        <v>7</v>
      </c>
      <c r="B663" s="254">
        <f>[8]T49!C11</f>
        <v>0</v>
      </c>
      <c r="C663" s="272" t="e">
        <f t="shared" si="181"/>
        <v>#N/A</v>
      </c>
      <c r="D663" s="271" t="e">
        <f t="shared" si="182"/>
        <v>#N/A</v>
      </c>
      <c r="E663" s="255" t="e">
        <f t="shared" si="183"/>
        <v>#N/A</v>
      </c>
      <c r="F663" s="278" t="e">
        <f t="shared" si="184"/>
        <v>#REF!</v>
      </c>
      <c r="H663" s="245"/>
      <c r="I663" s="245"/>
    </row>
    <row r="664" spans="1:9" ht="20.25" x14ac:dyDescent="0.2">
      <c r="A664" s="247">
        <v>8</v>
      </c>
      <c r="B664" s="254">
        <f>[8]T49!C12</f>
        <v>0</v>
      </c>
      <c r="C664" s="272" t="e">
        <f t="shared" si="181"/>
        <v>#N/A</v>
      </c>
      <c r="D664" s="271" t="e">
        <f t="shared" si="182"/>
        <v>#N/A</v>
      </c>
      <c r="E664" s="255" t="e">
        <f t="shared" si="183"/>
        <v>#N/A</v>
      </c>
      <c r="F664" s="278" t="e">
        <f t="shared" si="184"/>
        <v>#REF!</v>
      </c>
      <c r="H664" s="245"/>
      <c r="I664" s="245"/>
    </row>
    <row r="665" spans="1:9" ht="20.25" x14ac:dyDescent="0.2">
      <c r="A665" s="279"/>
      <c r="B665" s="254"/>
      <c r="C665" s="272"/>
      <c r="D665" s="271"/>
      <c r="E665" s="255"/>
      <c r="F665" s="274"/>
      <c r="H665" s="245"/>
      <c r="I665" s="245"/>
    </row>
    <row r="666" spans="1:9" ht="20.25" x14ac:dyDescent="0.2">
      <c r="A666" s="247" t="s">
        <v>0</v>
      </c>
      <c r="B666" s="250" t="s">
        <v>80</v>
      </c>
      <c r="C666" s="287" t="str">
        <f>VLOOKUP(B666,timetabletrack,2)</f>
        <v xml:space="preserve">60m +12 Secs </v>
      </c>
      <c r="D666" s="280" t="str">
        <f>VLOOKUP(B666,timetabletrack,3)</f>
        <v xml:space="preserve">Male </v>
      </c>
      <c r="E666" s="285" t="str">
        <f>VLOOKUP(B666,timetabletrack,4)</f>
        <v>LD E2</v>
      </c>
      <c r="F666" s="233"/>
      <c r="H666" s="245"/>
      <c r="I666" s="245"/>
    </row>
    <row r="667" spans="1:9" ht="20.25" x14ac:dyDescent="0.2">
      <c r="A667" s="247" t="s">
        <v>24</v>
      </c>
      <c r="B667" s="254"/>
      <c r="C667" s="272"/>
      <c r="D667" s="271"/>
      <c r="E667" s="255"/>
      <c r="F667" s="274"/>
      <c r="H667" s="245"/>
      <c r="I667" s="245"/>
    </row>
    <row r="668" spans="1:9" ht="20.25" x14ac:dyDescent="0.2">
      <c r="A668" s="247">
        <v>1</v>
      </c>
      <c r="B668" s="254">
        <f>[8]T50!C5</f>
        <v>53</v>
      </c>
      <c r="C668" s="272" t="str">
        <f t="shared" ref="C668:C675" si="185">VLOOKUP($B668,athletes,2)</f>
        <v>Barrie Sanderson</v>
      </c>
      <c r="D668" s="271" t="str">
        <f t="shared" ref="D668:D675" si="186">VLOOKUP($B668,athletes,3)</f>
        <v>Fife</v>
      </c>
      <c r="E668" s="255" t="str">
        <f t="shared" ref="E668:E675" si="187">VLOOKUP($B668,athletes,4)</f>
        <v>LD</v>
      </c>
      <c r="F668" s="278" t="e">
        <f>VLOOKUP(B668,classT15,5)</f>
        <v>#REF!</v>
      </c>
      <c r="H668" s="245"/>
      <c r="I668" s="245"/>
    </row>
    <row r="669" spans="1:9" ht="20.25" x14ac:dyDescent="0.2">
      <c r="A669" s="247">
        <v>2</v>
      </c>
      <c r="B669" s="254">
        <f>[8]T50!C6</f>
        <v>45</v>
      </c>
      <c r="C669" s="272" t="str">
        <f t="shared" si="185"/>
        <v>Billy Scobie</v>
      </c>
      <c r="D669" s="271" t="str">
        <f t="shared" si="186"/>
        <v>Fife</v>
      </c>
      <c r="E669" s="255" t="str">
        <f t="shared" si="187"/>
        <v>LD</v>
      </c>
      <c r="F669" s="278" t="e">
        <f>VLOOKUP(B669,classT15,5)</f>
        <v>#REF!</v>
      </c>
      <c r="H669" s="245"/>
      <c r="I669" s="245"/>
    </row>
    <row r="670" spans="1:9" ht="20.25" x14ac:dyDescent="0.2">
      <c r="A670" s="247">
        <v>3</v>
      </c>
      <c r="B670" s="254">
        <f>[8]T50!C7</f>
        <v>56</v>
      </c>
      <c r="C670" s="272" t="str">
        <f t="shared" si="185"/>
        <v>David Renie</v>
      </c>
      <c r="D670" s="271" t="str">
        <f t="shared" si="186"/>
        <v>Fife</v>
      </c>
      <c r="E670" s="255" t="str">
        <f t="shared" si="187"/>
        <v>LD</v>
      </c>
      <c r="F670" s="278"/>
      <c r="H670" s="245"/>
      <c r="I670" s="245"/>
    </row>
    <row r="671" spans="1:9" ht="20.25" x14ac:dyDescent="0.2">
      <c r="A671" s="247">
        <v>4</v>
      </c>
      <c r="B671" s="254">
        <f>[8]T50!C8</f>
        <v>60</v>
      </c>
      <c r="C671" s="272" t="str">
        <f t="shared" si="185"/>
        <v>Kenneth Richards</v>
      </c>
      <c r="D671" s="271" t="str">
        <f t="shared" si="186"/>
        <v>Fife</v>
      </c>
      <c r="E671" s="255" t="str">
        <f t="shared" si="187"/>
        <v>LD</v>
      </c>
      <c r="F671" s="278" t="e">
        <f>VLOOKUP(B671,classT15,5)</f>
        <v>#REF!</v>
      </c>
      <c r="H671" s="245"/>
      <c r="I671" s="245"/>
    </row>
    <row r="672" spans="1:9" s="246" customFormat="1" ht="20.25" x14ac:dyDescent="0.2">
      <c r="A672" s="247">
        <v>5</v>
      </c>
      <c r="B672" s="254">
        <f>[8]T50!C9</f>
        <v>186</v>
      </c>
      <c r="C672" s="272" t="str">
        <f t="shared" si="185"/>
        <v>Jordan Rooney</v>
      </c>
      <c r="D672" s="271" t="str">
        <f t="shared" si="186"/>
        <v>Perth/Tayside</v>
      </c>
      <c r="E672" s="255" t="str">
        <f t="shared" si="187"/>
        <v>LD</v>
      </c>
      <c r="F672" s="278" t="e">
        <f>VLOOKUP(B672,classT15,5)</f>
        <v>#REF!</v>
      </c>
    </row>
    <row r="673" spans="1:9" ht="20.25" x14ac:dyDescent="0.2">
      <c r="A673" s="247">
        <v>6</v>
      </c>
      <c r="B673" s="254">
        <f>[8]T50!C10</f>
        <v>62</v>
      </c>
      <c r="C673" s="272" t="str">
        <f t="shared" si="185"/>
        <v>Kyle Baxter</v>
      </c>
      <c r="D673" s="271" t="str">
        <f t="shared" si="186"/>
        <v>Fife</v>
      </c>
      <c r="E673" s="255" t="str">
        <f t="shared" si="187"/>
        <v>LD</v>
      </c>
      <c r="F673" s="278" t="e">
        <f>VLOOKUP(B673,classT15,5)</f>
        <v>#REF!</v>
      </c>
      <c r="H673" s="245"/>
      <c r="I673" s="245"/>
    </row>
    <row r="674" spans="1:9" ht="20.25" x14ac:dyDescent="0.2">
      <c r="A674" s="247">
        <v>7</v>
      </c>
      <c r="B674" s="254">
        <f>[8]T50!C11</f>
        <v>63</v>
      </c>
      <c r="C674" s="272" t="str">
        <f t="shared" si="185"/>
        <v>Matthew Robertson</v>
      </c>
      <c r="D674" s="271" t="str">
        <f t="shared" si="186"/>
        <v>Fife</v>
      </c>
      <c r="E674" s="255" t="str">
        <f t="shared" si="187"/>
        <v>LD</v>
      </c>
      <c r="F674" s="278" t="e">
        <f>VLOOKUP(B674,classT15,5)</f>
        <v>#REF!</v>
      </c>
      <c r="H674" s="245"/>
      <c r="I674" s="245"/>
    </row>
    <row r="675" spans="1:9" ht="20.25" x14ac:dyDescent="0.2">
      <c r="A675" s="247">
        <v>8</v>
      </c>
      <c r="B675" s="254">
        <f>[8]T50!C12</f>
        <v>52</v>
      </c>
      <c r="C675" s="272" t="str">
        <f t="shared" si="185"/>
        <v>Ramsay Karmid</v>
      </c>
      <c r="D675" s="271" t="str">
        <f t="shared" si="186"/>
        <v>Fife</v>
      </c>
      <c r="E675" s="255" t="str">
        <f t="shared" si="187"/>
        <v>LD</v>
      </c>
      <c r="F675" s="278" t="e">
        <f>VLOOKUP(B675,classT15,5)</f>
        <v>#REF!</v>
      </c>
      <c r="H675" s="245"/>
      <c r="I675" s="245"/>
    </row>
    <row r="676" spans="1:9" ht="20.25" x14ac:dyDescent="0.2">
      <c r="A676" s="279"/>
      <c r="B676" s="254"/>
      <c r="C676" s="272"/>
      <c r="D676" s="271"/>
      <c r="E676" s="255"/>
      <c r="F676" s="274"/>
      <c r="H676" s="245"/>
      <c r="I676" s="245"/>
    </row>
    <row r="677" spans="1:9" ht="20.25" x14ac:dyDescent="0.2">
      <c r="A677" s="247" t="s">
        <v>0</v>
      </c>
      <c r="B677" s="250" t="s">
        <v>81</v>
      </c>
      <c r="C677" s="287" t="str">
        <f>VLOOKUP(B677,timetabletrack,2)</f>
        <v>60m +12 Secs</v>
      </c>
      <c r="D677" s="280" t="str">
        <f>VLOOKUP(B677,timetabletrack,3)</f>
        <v>Male</v>
      </c>
      <c r="E677" s="285" t="str">
        <f>VLOOKUP(B677,timetabletrack,4)</f>
        <v>LD E4</v>
      </c>
      <c r="F677" s="233"/>
      <c r="H677" s="245"/>
      <c r="I677" s="245"/>
    </row>
    <row r="678" spans="1:9" ht="20.25" x14ac:dyDescent="0.2">
      <c r="A678" s="247" t="s">
        <v>24</v>
      </c>
      <c r="B678" s="254"/>
      <c r="C678" s="272"/>
      <c r="D678" s="271"/>
      <c r="E678" s="255"/>
      <c r="F678" s="274"/>
      <c r="H678" s="245"/>
      <c r="I678" s="245"/>
    </row>
    <row r="679" spans="1:9" ht="20.25" x14ac:dyDescent="0.2">
      <c r="A679" s="247">
        <v>1</v>
      </c>
      <c r="B679" s="254">
        <f>[8]T51!C5</f>
        <v>0</v>
      </c>
      <c r="C679" s="272" t="e">
        <f t="shared" ref="C679:C686" si="188">VLOOKUP($B679,athletes,2)</f>
        <v>#N/A</v>
      </c>
      <c r="D679" s="271" t="e">
        <f t="shared" ref="D679:D686" si="189">VLOOKUP($B679,athletes,3)</f>
        <v>#N/A</v>
      </c>
      <c r="E679" s="255" t="e">
        <f t="shared" ref="E679:E686" si="190">VLOOKUP($B679,athletes,4)</f>
        <v>#N/A</v>
      </c>
      <c r="F679" s="278" t="e">
        <f t="shared" ref="F679:F686" si="191">VLOOKUP(B679,classT16,5)</f>
        <v>#REF!</v>
      </c>
      <c r="H679" s="245"/>
      <c r="I679" s="245"/>
    </row>
    <row r="680" spans="1:9" ht="20.25" x14ac:dyDescent="0.2">
      <c r="A680" s="247">
        <v>2</v>
      </c>
      <c r="B680" s="254">
        <f>[8]T51!C6</f>
        <v>72</v>
      </c>
      <c r="C680" s="272" t="str">
        <f t="shared" si="188"/>
        <v>Stuart Orlovski</v>
      </c>
      <c r="D680" s="271" t="str">
        <f t="shared" si="189"/>
        <v>Fife</v>
      </c>
      <c r="E680" s="255" t="str">
        <f t="shared" si="190"/>
        <v>LD</v>
      </c>
      <c r="F680" s="278" t="e">
        <f t="shared" si="191"/>
        <v>#REF!</v>
      </c>
      <c r="H680" s="245"/>
      <c r="I680" s="245"/>
    </row>
    <row r="681" spans="1:9" ht="20.25" x14ac:dyDescent="0.2">
      <c r="A681" s="247">
        <v>3</v>
      </c>
      <c r="B681" s="254">
        <f>[8]T51!C7</f>
        <v>187</v>
      </c>
      <c r="C681" s="272" t="str">
        <f t="shared" si="188"/>
        <v>Neil Pennycook</v>
      </c>
      <c r="D681" s="271" t="str">
        <f t="shared" si="189"/>
        <v>Perth/Tayside</v>
      </c>
      <c r="E681" s="255" t="str">
        <f t="shared" si="190"/>
        <v>LD</v>
      </c>
      <c r="F681" s="278" t="e">
        <f t="shared" si="191"/>
        <v>#REF!</v>
      </c>
      <c r="H681" s="245"/>
      <c r="I681" s="245"/>
    </row>
    <row r="682" spans="1:9" ht="20.25" x14ac:dyDescent="0.2">
      <c r="A682" s="247">
        <v>4</v>
      </c>
      <c r="B682" s="254">
        <f>[8]T51!C8</f>
        <v>18</v>
      </c>
      <c r="C682" s="272" t="str">
        <f t="shared" si="188"/>
        <v>Robert McMahon</v>
      </c>
      <c r="D682" s="271" t="str">
        <f t="shared" si="189"/>
        <v>Fife</v>
      </c>
      <c r="E682" s="255" t="str">
        <f t="shared" si="190"/>
        <v>LD</v>
      </c>
      <c r="F682" s="278" t="e">
        <f t="shared" si="191"/>
        <v>#REF!</v>
      </c>
      <c r="H682" s="245"/>
      <c r="I682" s="245"/>
    </row>
    <row r="683" spans="1:9" ht="20.25" x14ac:dyDescent="0.2">
      <c r="A683" s="247">
        <v>5</v>
      </c>
      <c r="B683" s="254">
        <f>[8]T51!C9</f>
        <v>17</v>
      </c>
      <c r="C683" s="272" t="str">
        <f t="shared" si="188"/>
        <v>Neil McEwan</v>
      </c>
      <c r="D683" s="271" t="str">
        <f t="shared" si="189"/>
        <v>Fife</v>
      </c>
      <c r="E683" s="255" t="str">
        <f t="shared" si="190"/>
        <v>LD</v>
      </c>
      <c r="F683" s="278" t="e">
        <f t="shared" si="191"/>
        <v>#REF!</v>
      </c>
      <c r="H683" s="245"/>
      <c r="I683" s="245"/>
    </row>
    <row r="684" spans="1:9" ht="20.25" x14ac:dyDescent="0.2">
      <c r="A684" s="247">
        <v>6</v>
      </c>
      <c r="B684" s="254">
        <f>[8]T51!C10</f>
        <v>48</v>
      </c>
      <c r="C684" s="272" t="str">
        <f t="shared" si="188"/>
        <v>Eric Boyle</v>
      </c>
      <c r="D684" s="271" t="str">
        <f t="shared" si="189"/>
        <v>Fife</v>
      </c>
      <c r="E684" s="255" t="str">
        <f t="shared" si="190"/>
        <v>LD</v>
      </c>
      <c r="F684" s="278" t="e">
        <f t="shared" si="191"/>
        <v>#REF!</v>
      </c>
      <c r="H684" s="245"/>
      <c r="I684" s="245"/>
    </row>
    <row r="685" spans="1:9" ht="20.25" x14ac:dyDescent="0.2">
      <c r="A685" s="247">
        <v>7</v>
      </c>
      <c r="B685" s="254">
        <f>[8]T51!C11</f>
        <v>0</v>
      </c>
      <c r="C685" s="272" t="e">
        <f t="shared" si="188"/>
        <v>#N/A</v>
      </c>
      <c r="D685" s="271" t="e">
        <f t="shared" si="189"/>
        <v>#N/A</v>
      </c>
      <c r="E685" s="255" t="e">
        <f t="shared" si="190"/>
        <v>#N/A</v>
      </c>
      <c r="F685" s="278" t="e">
        <f t="shared" si="191"/>
        <v>#REF!</v>
      </c>
      <c r="H685" s="245"/>
      <c r="I685" s="245"/>
    </row>
    <row r="686" spans="1:9" ht="20.25" x14ac:dyDescent="0.2">
      <c r="A686" s="247">
        <v>8</v>
      </c>
      <c r="B686" s="254">
        <f>[8]T51!C12</f>
        <v>0</v>
      </c>
      <c r="C686" s="272" t="e">
        <f t="shared" si="188"/>
        <v>#N/A</v>
      </c>
      <c r="D686" s="271" t="e">
        <f t="shared" si="189"/>
        <v>#N/A</v>
      </c>
      <c r="E686" s="255" t="e">
        <f t="shared" si="190"/>
        <v>#N/A</v>
      </c>
      <c r="F686" s="278" t="e">
        <f t="shared" si="191"/>
        <v>#REF!</v>
      </c>
      <c r="H686" s="245"/>
      <c r="I686" s="245"/>
    </row>
    <row r="687" spans="1:9" ht="20.25" x14ac:dyDescent="0.2">
      <c r="A687" s="279"/>
      <c r="B687" s="254"/>
      <c r="C687" s="272"/>
      <c r="D687" s="271"/>
      <c r="E687" s="255"/>
      <c r="F687" s="274"/>
      <c r="H687" s="245"/>
      <c r="I687" s="245"/>
    </row>
    <row r="688" spans="1:9" ht="20.25" x14ac:dyDescent="0.2">
      <c r="A688" s="247" t="s">
        <v>0</v>
      </c>
      <c r="B688" s="250" t="s">
        <v>82</v>
      </c>
      <c r="C688" s="287" t="str">
        <f>VLOOKUP(B688,timetabletrack,2)</f>
        <v>60m +12 Secs</v>
      </c>
      <c r="D688" s="280" t="str">
        <f>VLOOKUP(B688,timetabletrack,3)</f>
        <v>Male</v>
      </c>
      <c r="E688" s="285" t="str">
        <f>VLOOKUP(B688,timetabletrack,4)</f>
        <v>LD E3</v>
      </c>
      <c r="F688" s="233"/>
      <c r="H688" s="245"/>
      <c r="I688" s="245"/>
    </row>
    <row r="689" spans="1:9" ht="20.25" x14ac:dyDescent="0.2">
      <c r="A689" s="247" t="s">
        <v>24</v>
      </c>
      <c r="B689" s="254"/>
      <c r="C689" s="272"/>
      <c r="D689" s="271"/>
      <c r="E689" s="255"/>
      <c r="F689" s="274"/>
      <c r="H689" s="245"/>
      <c r="I689" s="245"/>
    </row>
    <row r="690" spans="1:9" s="246" customFormat="1" ht="20.25" x14ac:dyDescent="0.2">
      <c r="A690" s="247">
        <v>1</v>
      </c>
      <c r="B690" s="254">
        <f>[8]T52!C5</f>
        <v>0</v>
      </c>
      <c r="C690" s="272" t="e">
        <f t="shared" ref="C690:C697" si="192">VLOOKUP($B690,athletes,2)</f>
        <v>#N/A</v>
      </c>
      <c r="D690" s="271" t="e">
        <f t="shared" ref="D690:D697" si="193">VLOOKUP($B690,athletes,3)</f>
        <v>#N/A</v>
      </c>
      <c r="E690" s="255" t="e">
        <f t="shared" ref="E690:E697" si="194">VLOOKUP($B690,athletes,4)</f>
        <v>#N/A</v>
      </c>
      <c r="F690" s="278" t="e">
        <f t="shared" ref="F690:F697" si="195">VLOOKUP(B690,classT17,5)</f>
        <v>#REF!</v>
      </c>
    </row>
    <row r="691" spans="1:9" ht="20.25" x14ac:dyDescent="0.2">
      <c r="A691" s="247">
        <v>2</v>
      </c>
      <c r="B691" s="254">
        <f>[8]T52!C6</f>
        <v>182</v>
      </c>
      <c r="C691" s="272" t="str">
        <f t="shared" si="192"/>
        <v>Ross Doig</v>
      </c>
      <c r="D691" s="271" t="str">
        <f t="shared" si="193"/>
        <v>Perth/Tayside</v>
      </c>
      <c r="E691" s="255" t="str">
        <f t="shared" si="194"/>
        <v>LD</v>
      </c>
      <c r="F691" s="278" t="e">
        <f t="shared" si="195"/>
        <v>#REF!</v>
      </c>
      <c r="H691" s="245"/>
      <c r="I691" s="245"/>
    </row>
    <row r="692" spans="1:9" ht="20.25" x14ac:dyDescent="0.2">
      <c r="A692" s="247">
        <v>3</v>
      </c>
      <c r="B692" s="254">
        <f>[8]T52!C7</f>
        <v>51</v>
      </c>
      <c r="C692" s="272" t="str">
        <f t="shared" si="192"/>
        <v>Matthew Gun</v>
      </c>
      <c r="D692" s="271" t="str">
        <f t="shared" si="193"/>
        <v>Fife</v>
      </c>
      <c r="E692" s="255" t="str">
        <f t="shared" si="194"/>
        <v>LD</v>
      </c>
      <c r="F692" s="278" t="e">
        <f t="shared" si="195"/>
        <v>#REF!</v>
      </c>
      <c r="H692" s="245"/>
      <c r="I692" s="245"/>
    </row>
    <row r="693" spans="1:9" ht="20.25" x14ac:dyDescent="0.2">
      <c r="A693" s="247">
        <v>4</v>
      </c>
      <c r="B693" s="254">
        <f>[8]T52!C8</f>
        <v>166</v>
      </c>
      <c r="C693" s="272" t="str">
        <f t="shared" si="192"/>
        <v>Clive Mappin</v>
      </c>
      <c r="D693" s="271" t="str">
        <f t="shared" si="193"/>
        <v>Highland</v>
      </c>
      <c r="E693" s="255" t="str">
        <f t="shared" si="194"/>
        <v>LD</v>
      </c>
      <c r="F693" s="278" t="e">
        <f t="shared" si="195"/>
        <v>#REF!</v>
      </c>
      <c r="H693" s="245"/>
      <c r="I693" s="245"/>
    </row>
    <row r="694" spans="1:9" ht="20.25" x14ac:dyDescent="0.2">
      <c r="A694" s="247">
        <v>5</v>
      </c>
      <c r="B694" s="254">
        <f>[8]T52!C9</f>
        <v>55</v>
      </c>
      <c r="C694" s="272" t="str">
        <f t="shared" si="192"/>
        <v>David Nicol</v>
      </c>
      <c r="D694" s="271" t="str">
        <f t="shared" si="193"/>
        <v>Fife</v>
      </c>
      <c r="E694" s="255" t="str">
        <f t="shared" si="194"/>
        <v>LD</v>
      </c>
      <c r="F694" s="278" t="e">
        <f t="shared" si="195"/>
        <v>#REF!</v>
      </c>
      <c r="H694" s="245"/>
      <c r="I694" s="245"/>
    </row>
    <row r="695" spans="1:9" ht="20.25" x14ac:dyDescent="0.2">
      <c r="A695" s="247">
        <v>6</v>
      </c>
      <c r="B695" s="254">
        <f>[8]T52!C10</f>
        <v>197</v>
      </c>
      <c r="C695" s="272" t="str">
        <f t="shared" si="192"/>
        <v>Neil McAdam</v>
      </c>
      <c r="D695" s="271" t="str">
        <f t="shared" si="193"/>
        <v>West of Scotland</v>
      </c>
      <c r="E695" s="255" t="str">
        <f t="shared" si="194"/>
        <v>LD</v>
      </c>
      <c r="F695" s="278" t="e">
        <f t="shared" si="195"/>
        <v>#REF!</v>
      </c>
      <c r="H695" s="245"/>
      <c r="I695" s="245"/>
    </row>
    <row r="696" spans="1:9" ht="20.25" x14ac:dyDescent="0.2">
      <c r="A696" s="247">
        <v>7</v>
      </c>
      <c r="B696" s="254">
        <f>[8]T52!C11</f>
        <v>44</v>
      </c>
      <c r="C696" s="272" t="str">
        <f t="shared" si="192"/>
        <v>Stephen Russell</v>
      </c>
      <c r="D696" s="271" t="str">
        <f t="shared" si="193"/>
        <v>Fife</v>
      </c>
      <c r="E696" s="255" t="str">
        <f t="shared" si="194"/>
        <v>LD</v>
      </c>
      <c r="F696" s="278" t="e">
        <f t="shared" si="195"/>
        <v>#REF!</v>
      </c>
      <c r="H696" s="245"/>
      <c r="I696" s="245"/>
    </row>
    <row r="697" spans="1:9" ht="20.25" x14ac:dyDescent="0.2">
      <c r="A697" s="247">
        <v>8</v>
      </c>
      <c r="B697" s="254">
        <f>[8]T52!C12</f>
        <v>0</v>
      </c>
      <c r="C697" s="272" t="e">
        <f t="shared" si="192"/>
        <v>#N/A</v>
      </c>
      <c r="D697" s="271" t="e">
        <f t="shared" si="193"/>
        <v>#N/A</v>
      </c>
      <c r="E697" s="255" t="e">
        <f t="shared" si="194"/>
        <v>#N/A</v>
      </c>
      <c r="F697" s="278" t="e">
        <f t="shared" si="195"/>
        <v>#REF!</v>
      </c>
      <c r="H697" s="245"/>
      <c r="I697" s="245"/>
    </row>
    <row r="698" spans="1:9" ht="20.25" x14ac:dyDescent="0.2">
      <c r="A698" s="279"/>
      <c r="B698" s="254"/>
      <c r="C698" s="272"/>
      <c r="D698" s="271"/>
      <c r="E698" s="255"/>
      <c r="F698" s="274"/>
      <c r="H698" s="245"/>
      <c r="I698" s="245"/>
    </row>
    <row r="699" spans="1:9" ht="20.25" x14ac:dyDescent="0.2">
      <c r="A699" s="247" t="s">
        <v>0</v>
      </c>
      <c r="B699" s="250" t="s">
        <v>83</v>
      </c>
      <c r="C699" s="287" t="str">
        <f>VLOOKUP(B699,timetabletrack,2)</f>
        <v>60m +12 Secs</v>
      </c>
      <c r="D699" s="289" t="str">
        <f>VLOOKUP(B699,timetabletrack,3)</f>
        <v>Male</v>
      </c>
      <c r="E699" s="290" t="str">
        <f>VLOOKUP(B699,timetabletrack,4)</f>
        <v>LD E2</v>
      </c>
      <c r="F699" s="291"/>
      <c r="H699" s="245"/>
      <c r="I699" s="245"/>
    </row>
    <row r="700" spans="1:9" ht="20.25" x14ac:dyDescent="0.2">
      <c r="A700" s="247" t="s">
        <v>24</v>
      </c>
      <c r="B700" s="254"/>
      <c r="C700" s="272"/>
      <c r="D700" s="271"/>
      <c r="E700" s="255"/>
      <c r="F700" s="274"/>
      <c r="H700" s="245"/>
      <c r="I700" s="245"/>
    </row>
    <row r="701" spans="1:9" ht="20.25" x14ac:dyDescent="0.2">
      <c r="A701" s="247">
        <v>1</v>
      </c>
      <c r="B701" s="254">
        <f>[8]T53!C5</f>
        <v>49</v>
      </c>
      <c r="C701" s="272" t="str">
        <f t="shared" ref="C701:C708" si="196">VLOOKUP($B701,athletes,2)</f>
        <v>James Murphy</v>
      </c>
      <c r="D701" s="271" t="str">
        <f t="shared" ref="D701:D708" si="197">VLOOKUP($B701,athletes,3)</f>
        <v>Fife</v>
      </c>
      <c r="E701" s="255" t="str">
        <f t="shared" ref="E701:E708" si="198">VLOOKUP($B701,athletes,4)</f>
        <v>LD</v>
      </c>
      <c r="F701" s="278" t="e">
        <f t="shared" ref="F701:F708" si="199">VLOOKUP(B701,classT18,5)</f>
        <v>#REF!</v>
      </c>
      <c r="H701" s="245"/>
      <c r="I701" s="245"/>
    </row>
    <row r="702" spans="1:9" ht="20.25" x14ac:dyDescent="0.2">
      <c r="A702" s="247">
        <v>2</v>
      </c>
      <c r="B702" s="254">
        <f>[8]T53!C6</f>
        <v>165</v>
      </c>
      <c r="C702" s="272" t="str">
        <f t="shared" si="196"/>
        <v>David Gunn</v>
      </c>
      <c r="D702" s="271" t="str">
        <f t="shared" si="197"/>
        <v>Highland</v>
      </c>
      <c r="E702" s="255" t="str">
        <f t="shared" si="198"/>
        <v>LD</v>
      </c>
      <c r="F702" s="278" t="e">
        <f t="shared" si="199"/>
        <v>#REF!</v>
      </c>
      <c r="H702" s="245"/>
      <c r="I702" s="245"/>
    </row>
    <row r="703" spans="1:9" ht="20.25" x14ac:dyDescent="0.2">
      <c r="A703" s="247">
        <v>3</v>
      </c>
      <c r="B703" s="254">
        <f>[8]T53!C7</f>
        <v>27</v>
      </c>
      <c r="C703" s="272" t="str">
        <f t="shared" si="196"/>
        <v>Craig Hunter</v>
      </c>
      <c r="D703" s="271" t="str">
        <f t="shared" si="197"/>
        <v>Fife</v>
      </c>
      <c r="E703" s="255" t="str">
        <f t="shared" si="198"/>
        <v>LD</v>
      </c>
      <c r="F703" s="278" t="e">
        <f t="shared" si="199"/>
        <v>#REF!</v>
      </c>
      <c r="H703" s="245"/>
      <c r="I703" s="245"/>
    </row>
    <row r="704" spans="1:9" ht="20.25" x14ac:dyDescent="0.2">
      <c r="A704" s="247">
        <v>4</v>
      </c>
      <c r="B704" s="254">
        <f>[8]T53!C8</f>
        <v>158</v>
      </c>
      <c r="C704" s="272" t="str">
        <f t="shared" si="196"/>
        <v>Conor Whannell</v>
      </c>
      <c r="D704" s="271" t="str">
        <f t="shared" si="197"/>
        <v>Forth Valley</v>
      </c>
      <c r="E704" s="255" t="str">
        <f t="shared" si="198"/>
        <v>PD</v>
      </c>
      <c r="F704" s="278" t="e">
        <f t="shared" si="199"/>
        <v>#REF!</v>
      </c>
      <c r="H704" s="245"/>
      <c r="I704" s="245"/>
    </row>
    <row r="705" spans="1:9" ht="20.25" x14ac:dyDescent="0.2">
      <c r="A705" s="247">
        <v>5</v>
      </c>
      <c r="B705" s="254">
        <f>[8]T53!C9</f>
        <v>54</v>
      </c>
      <c r="C705" s="272" t="str">
        <f t="shared" si="196"/>
        <v>Billy Masterton</v>
      </c>
      <c r="D705" s="271" t="str">
        <f t="shared" si="197"/>
        <v>Fife</v>
      </c>
      <c r="E705" s="255" t="str">
        <f t="shared" si="198"/>
        <v>LD</v>
      </c>
      <c r="F705" s="278" t="e">
        <f t="shared" si="199"/>
        <v>#REF!</v>
      </c>
      <c r="H705" s="245"/>
      <c r="I705" s="245"/>
    </row>
    <row r="706" spans="1:9" ht="20.25" x14ac:dyDescent="0.2">
      <c r="A706" s="247">
        <v>6</v>
      </c>
      <c r="B706" s="254">
        <f>[8]T53!C10</f>
        <v>217</v>
      </c>
      <c r="C706" s="272" t="str">
        <f t="shared" si="196"/>
        <v>Scott Smith</v>
      </c>
      <c r="D706" s="271" t="str">
        <f t="shared" si="197"/>
        <v>West of Scotland</v>
      </c>
      <c r="E706" s="255" t="str">
        <f t="shared" si="198"/>
        <v>LD</v>
      </c>
      <c r="F706" s="278" t="e">
        <f t="shared" si="199"/>
        <v>#REF!</v>
      </c>
      <c r="H706" s="245"/>
      <c r="I706" s="245"/>
    </row>
    <row r="707" spans="1:9" ht="20.25" x14ac:dyDescent="0.2">
      <c r="A707" s="247">
        <v>7</v>
      </c>
      <c r="B707" s="254">
        <f>[8]T53!C11</f>
        <v>2</v>
      </c>
      <c r="C707" s="272" t="str">
        <f t="shared" si="196"/>
        <v>Andrew Doyle</v>
      </c>
      <c r="D707" s="271" t="str">
        <f t="shared" si="197"/>
        <v>Dumfries &amp; Galloway</v>
      </c>
      <c r="E707" s="255" t="str">
        <f t="shared" si="198"/>
        <v>LD</v>
      </c>
      <c r="F707" s="278" t="e">
        <f t="shared" si="199"/>
        <v>#REF!</v>
      </c>
      <c r="H707" s="245"/>
      <c r="I707" s="245"/>
    </row>
    <row r="708" spans="1:9" s="246" customFormat="1" ht="20.25" x14ac:dyDescent="0.2">
      <c r="A708" s="247">
        <v>8</v>
      </c>
      <c r="B708" s="254">
        <f>[8]T53!C12</f>
        <v>70</v>
      </c>
      <c r="C708" s="272" t="str">
        <f t="shared" si="196"/>
        <v>Steven Thackray</v>
      </c>
      <c r="D708" s="271" t="str">
        <f t="shared" si="197"/>
        <v>Fife</v>
      </c>
      <c r="E708" s="255" t="str">
        <f t="shared" si="198"/>
        <v>LD</v>
      </c>
      <c r="F708" s="278" t="e">
        <f t="shared" si="199"/>
        <v>#REF!</v>
      </c>
    </row>
    <row r="709" spans="1:9" ht="20.25" x14ac:dyDescent="0.2">
      <c r="A709" s="279"/>
      <c r="B709" s="254"/>
      <c r="C709" s="272"/>
      <c r="D709" s="271"/>
      <c r="E709" s="255"/>
      <c r="F709" s="274"/>
      <c r="H709" s="245"/>
      <c r="I709" s="245"/>
    </row>
    <row r="710" spans="1:9" ht="20.25" x14ac:dyDescent="0.2">
      <c r="A710" s="247" t="s">
        <v>0</v>
      </c>
      <c r="B710" s="250" t="s">
        <v>84</v>
      </c>
      <c r="C710" s="287" t="str">
        <f>VLOOKUP(B710,timetabletrack,2)</f>
        <v xml:space="preserve">60m +12 Secs </v>
      </c>
      <c r="D710" s="280" t="str">
        <f>VLOOKUP(B710,timetabletrack,3)</f>
        <v>Male</v>
      </c>
      <c r="E710" s="285" t="str">
        <f>VLOOKUP(B710,timetabletrack,4)</f>
        <v>LD E1</v>
      </c>
      <c r="F710" s="233"/>
      <c r="H710" s="245"/>
      <c r="I710" s="245"/>
    </row>
    <row r="711" spans="1:9" ht="20.25" x14ac:dyDescent="0.2">
      <c r="A711" s="247" t="s">
        <v>24</v>
      </c>
      <c r="B711" s="254"/>
      <c r="C711" s="272"/>
      <c r="D711" s="271"/>
      <c r="E711" s="255"/>
      <c r="F711" s="274"/>
      <c r="H711" s="245"/>
      <c r="I711" s="245"/>
    </row>
    <row r="712" spans="1:9" ht="20.25" x14ac:dyDescent="0.2">
      <c r="A712" s="247">
        <v>1</v>
      </c>
      <c r="B712" s="254">
        <f>[8]T54!C5</f>
        <v>119</v>
      </c>
      <c r="C712" s="272" t="str">
        <f t="shared" ref="C712:C720" si="200">VLOOKUP($B712,athletes,2)</f>
        <v>Robbie Simpson</v>
      </c>
      <c r="D712" s="271" t="str">
        <f t="shared" ref="D712:D720" si="201">VLOOKUP($B712,athletes,3)</f>
        <v>Fife</v>
      </c>
      <c r="E712" s="255" t="str">
        <f t="shared" ref="E712:E720" si="202">VLOOKUP($B712,athletes,4)</f>
        <v>VI</v>
      </c>
      <c r="F712" s="278" t="e">
        <f>VLOOKUP(B712,classT19,5)</f>
        <v>#NAME?</v>
      </c>
      <c r="H712" s="245"/>
      <c r="I712" s="245"/>
    </row>
    <row r="713" spans="1:9" ht="20.25" x14ac:dyDescent="0.2">
      <c r="A713" s="247">
        <v>2</v>
      </c>
      <c r="B713" s="254">
        <f>[8]T54!C6</f>
        <v>185</v>
      </c>
      <c r="C713" s="272" t="str">
        <f t="shared" si="200"/>
        <v>Ryan Devlin</v>
      </c>
      <c r="D713" s="271" t="str">
        <f t="shared" si="201"/>
        <v>Perth/Tayside</v>
      </c>
      <c r="E713" s="255" t="str">
        <f t="shared" si="202"/>
        <v>LD</v>
      </c>
      <c r="F713" s="278" t="e">
        <f>VLOOKUP(B713,classT19,5)</f>
        <v>#NAME?</v>
      </c>
      <c r="H713" s="245"/>
      <c r="I713" s="245"/>
    </row>
    <row r="714" spans="1:9" ht="20.25" x14ac:dyDescent="0.2">
      <c r="A714" s="247">
        <v>3</v>
      </c>
      <c r="B714" s="254">
        <f>[8]T54!C7</f>
        <v>61</v>
      </c>
      <c r="C714" s="272" t="str">
        <f t="shared" si="200"/>
        <v>Kevin Rowe</v>
      </c>
      <c r="D714" s="271" t="str">
        <f t="shared" si="201"/>
        <v>Fife</v>
      </c>
      <c r="E714" s="255" t="str">
        <f t="shared" si="202"/>
        <v>LD</v>
      </c>
      <c r="F714" s="278" t="e">
        <f>VLOOKUP(B714,classT19,5)</f>
        <v>#NAME?</v>
      </c>
      <c r="H714" s="245"/>
      <c r="I714" s="245"/>
    </row>
    <row r="715" spans="1:9" ht="20.25" x14ac:dyDescent="0.2">
      <c r="A715" s="247">
        <v>4</v>
      </c>
      <c r="B715" s="254">
        <f>[8]T54!C8</f>
        <v>59</v>
      </c>
      <c r="C715" s="272" t="str">
        <f t="shared" si="200"/>
        <v>John Lockhart</v>
      </c>
      <c r="D715" s="271" t="str">
        <f t="shared" si="201"/>
        <v>Fife</v>
      </c>
      <c r="E715" s="255" t="str">
        <f t="shared" si="202"/>
        <v>LD</v>
      </c>
      <c r="F715" s="278" t="e">
        <f>VLOOKUP(B715,classT19,5)</f>
        <v>#NAME?</v>
      </c>
      <c r="H715" s="245"/>
      <c r="I715" s="245"/>
    </row>
    <row r="716" spans="1:9" ht="20.25" x14ac:dyDescent="0.2">
      <c r="A716" s="247">
        <v>5</v>
      </c>
      <c r="B716" s="254">
        <f>[8]T54!C9</f>
        <v>209</v>
      </c>
      <c r="C716" s="272" t="str">
        <f t="shared" si="200"/>
        <v>Billy Goodall</v>
      </c>
      <c r="D716" s="271" t="str">
        <f t="shared" si="201"/>
        <v>West of Scotland</v>
      </c>
      <c r="E716" s="255" t="str">
        <f t="shared" si="202"/>
        <v>LD</v>
      </c>
      <c r="F716" s="278" t="e">
        <f>VLOOKUP(B716,classT19,5)</f>
        <v>#NAME?</v>
      </c>
      <c r="H716" s="245"/>
      <c r="I716" s="245"/>
    </row>
    <row r="717" spans="1:9" ht="20.25" x14ac:dyDescent="0.2">
      <c r="A717" s="247">
        <v>6</v>
      </c>
      <c r="B717" s="254">
        <f>[8]T54!C10</f>
        <v>180</v>
      </c>
      <c r="C717" s="272" t="str">
        <f t="shared" si="200"/>
        <v>Andrew Machan</v>
      </c>
      <c r="D717" s="271" t="str">
        <f t="shared" si="201"/>
        <v>Perth/Tayside</v>
      </c>
      <c r="E717" s="255" t="str">
        <f t="shared" si="202"/>
        <v>LD</v>
      </c>
      <c r="F717" s="278" t="e">
        <f>VLOOKUP(B717,classT19,5)</f>
        <v>#NAME?</v>
      </c>
      <c r="H717" s="245"/>
      <c r="I717" s="245"/>
    </row>
    <row r="718" spans="1:9" ht="20.25" x14ac:dyDescent="0.2">
      <c r="A718" s="247">
        <v>7</v>
      </c>
      <c r="B718" s="254">
        <f>[8]T54!C11</f>
        <v>31</v>
      </c>
      <c r="C718" s="272" t="str">
        <f t="shared" si="200"/>
        <v>Ryan Paterson</v>
      </c>
      <c r="D718" s="271" t="str">
        <f t="shared" si="201"/>
        <v>Fife</v>
      </c>
      <c r="E718" s="255" t="str">
        <f t="shared" si="202"/>
        <v>LD</v>
      </c>
      <c r="F718" s="278" t="e">
        <f>VLOOKUP(B718,classT19,5)</f>
        <v>#NAME?</v>
      </c>
      <c r="H718" s="245"/>
      <c r="I718" s="245"/>
    </row>
    <row r="719" spans="1:9" ht="20.25" x14ac:dyDescent="0.2">
      <c r="A719" s="247">
        <v>8</v>
      </c>
      <c r="B719" s="254">
        <f>[8]T54!C12</f>
        <v>0</v>
      </c>
      <c r="C719" s="272" t="e">
        <f t="shared" si="200"/>
        <v>#N/A</v>
      </c>
      <c r="D719" s="271" t="e">
        <f t="shared" si="201"/>
        <v>#N/A</v>
      </c>
      <c r="E719" s="255" t="e">
        <f t="shared" si="202"/>
        <v>#N/A</v>
      </c>
      <c r="F719" s="278" t="e">
        <f>VLOOKUP(B719,classT19,5)</f>
        <v>#NAME?</v>
      </c>
      <c r="H719" s="245"/>
      <c r="I719" s="245"/>
    </row>
    <row r="720" spans="1:9" ht="20.25" x14ac:dyDescent="0.2">
      <c r="A720" s="279"/>
      <c r="B720" s="254"/>
      <c r="C720" s="272" t="e">
        <f t="shared" si="200"/>
        <v>#N/A</v>
      </c>
      <c r="D720" s="271" t="e">
        <f t="shared" si="201"/>
        <v>#N/A</v>
      </c>
      <c r="E720" s="255" t="e">
        <f t="shared" si="202"/>
        <v>#N/A</v>
      </c>
      <c r="F720" s="274"/>
      <c r="H720" s="245"/>
      <c r="I720" s="245"/>
    </row>
    <row r="721" spans="1:9" ht="20.25" x14ac:dyDescent="0.2">
      <c r="A721" s="247" t="s">
        <v>0</v>
      </c>
      <c r="B721" s="250" t="s">
        <v>85</v>
      </c>
      <c r="C721" s="287" t="str">
        <f>VLOOKUP(B721,timetabletrack,2)</f>
        <v>60m 11-12Secs</v>
      </c>
      <c r="D721" s="280" t="str">
        <f>VLOOKUP(B721,timetabletrack,3)</f>
        <v>Male</v>
      </c>
      <c r="E721" s="285" t="str">
        <f>VLOOKUP(B721,timetabletrack,4)</f>
        <v>LD D</v>
      </c>
      <c r="F721" s="233"/>
      <c r="H721" s="245"/>
      <c r="I721" s="245"/>
    </row>
    <row r="722" spans="1:9" ht="20.25" x14ac:dyDescent="0.2">
      <c r="A722" s="247" t="s">
        <v>24</v>
      </c>
      <c r="B722" s="254"/>
      <c r="C722" s="272"/>
      <c r="D722" s="271"/>
      <c r="E722" s="255"/>
      <c r="F722" s="274"/>
      <c r="H722" s="245"/>
      <c r="I722" s="245"/>
    </row>
    <row r="723" spans="1:9" s="246" customFormat="1" ht="20.25" x14ac:dyDescent="0.2">
      <c r="A723" s="247">
        <v>1</v>
      </c>
      <c r="B723" s="254">
        <f>[8]T55!C5</f>
        <v>74</v>
      </c>
      <c r="C723" s="272" t="str">
        <f t="shared" ref="C723:C730" si="203">VLOOKUP($B723,athletes,2)</f>
        <v>Tristan Rankine</v>
      </c>
      <c r="D723" s="271" t="str">
        <f t="shared" ref="D723:D730" si="204">VLOOKUP($B723,athletes,3)</f>
        <v>Fife</v>
      </c>
      <c r="E723" s="255" t="str">
        <f t="shared" ref="E723:E730" si="205">VLOOKUP($B723,athletes,4)</f>
        <v>LD</v>
      </c>
      <c r="F723" s="278" t="e">
        <f t="shared" ref="F723:F730" si="206">VLOOKUP(B723,classT20,5)</f>
        <v>#REF!</v>
      </c>
    </row>
    <row r="724" spans="1:9" ht="20.25" x14ac:dyDescent="0.2">
      <c r="A724" s="247">
        <v>2</v>
      </c>
      <c r="B724" s="254">
        <f>[8]T55!C6</f>
        <v>22</v>
      </c>
      <c r="C724" s="272" t="str">
        <f t="shared" si="203"/>
        <v>Graham Law</v>
      </c>
      <c r="D724" s="271" t="str">
        <f t="shared" si="204"/>
        <v>Fife</v>
      </c>
      <c r="E724" s="255" t="str">
        <f t="shared" si="205"/>
        <v>LD</v>
      </c>
      <c r="F724" s="278" t="e">
        <f t="shared" si="206"/>
        <v>#REF!</v>
      </c>
      <c r="H724" s="245"/>
      <c r="I724" s="245"/>
    </row>
    <row r="725" spans="1:9" ht="20.25" x14ac:dyDescent="0.2">
      <c r="A725" s="247">
        <v>3</v>
      </c>
      <c r="B725" s="254">
        <f>[8]T55!C7</f>
        <v>26</v>
      </c>
      <c r="C725" s="272" t="str">
        <f t="shared" si="203"/>
        <v>Craig Bernard</v>
      </c>
      <c r="D725" s="271" t="str">
        <f t="shared" si="204"/>
        <v>Fife</v>
      </c>
      <c r="E725" s="255" t="str">
        <f t="shared" si="205"/>
        <v>LD</v>
      </c>
      <c r="F725" s="278" t="e">
        <f t="shared" si="206"/>
        <v>#REF!</v>
      </c>
      <c r="H725" s="245"/>
      <c r="I725" s="245"/>
    </row>
    <row r="726" spans="1:9" ht="20.25" x14ac:dyDescent="0.2">
      <c r="A726" s="247">
        <v>4</v>
      </c>
      <c r="B726" s="254">
        <f>[8]T55!C8</f>
        <v>47</v>
      </c>
      <c r="C726" s="272" t="str">
        <f t="shared" si="203"/>
        <v>Craig Stephen</v>
      </c>
      <c r="D726" s="271" t="str">
        <f t="shared" si="204"/>
        <v>Fife</v>
      </c>
      <c r="E726" s="255" t="str">
        <f t="shared" si="205"/>
        <v>LD</v>
      </c>
      <c r="F726" s="278" t="e">
        <f t="shared" si="206"/>
        <v>#REF!</v>
      </c>
      <c r="H726" s="245"/>
      <c r="I726" s="245"/>
    </row>
    <row r="727" spans="1:9" ht="20.25" x14ac:dyDescent="0.2">
      <c r="A727" s="247">
        <v>5</v>
      </c>
      <c r="B727" s="254">
        <f>[8]T55!C9</f>
        <v>40</v>
      </c>
      <c r="C727" s="272" t="str">
        <f t="shared" si="203"/>
        <v>Glen Miller</v>
      </c>
      <c r="D727" s="271" t="str">
        <f t="shared" si="204"/>
        <v>Fife</v>
      </c>
      <c r="E727" s="255" t="str">
        <f t="shared" si="205"/>
        <v>LD</v>
      </c>
      <c r="F727" s="278" t="e">
        <f t="shared" si="206"/>
        <v>#REF!</v>
      </c>
      <c r="H727" s="245"/>
      <c r="I727" s="245"/>
    </row>
    <row r="728" spans="1:9" ht="20.25" x14ac:dyDescent="0.2">
      <c r="A728" s="247">
        <v>6</v>
      </c>
      <c r="B728" s="254">
        <f>[8]T55!C10</f>
        <v>32</v>
      </c>
      <c r="C728" s="272" t="str">
        <f t="shared" si="203"/>
        <v>Wayne Halliday</v>
      </c>
      <c r="D728" s="271" t="str">
        <f t="shared" si="204"/>
        <v>Fife</v>
      </c>
      <c r="E728" s="255" t="str">
        <f t="shared" si="205"/>
        <v>LD</v>
      </c>
      <c r="F728" s="278" t="e">
        <f t="shared" si="206"/>
        <v>#REF!</v>
      </c>
      <c r="H728" s="245"/>
      <c r="I728" s="245"/>
    </row>
    <row r="729" spans="1:9" ht="20.25" x14ac:dyDescent="0.2">
      <c r="A729" s="247">
        <v>7</v>
      </c>
      <c r="B729" s="254">
        <f>[8]T55!C11</f>
        <v>33</v>
      </c>
      <c r="C729" s="272" t="str">
        <f t="shared" si="203"/>
        <v>Wyane Moreland</v>
      </c>
      <c r="D729" s="271" t="str">
        <f t="shared" si="204"/>
        <v>Fife</v>
      </c>
      <c r="E729" s="255" t="str">
        <f t="shared" si="205"/>
        <v>LD</v>
      </c>
      <c r="F729" s="278" t="e">
        <f t="shared" si="206"/>
        <v>#REF!</v>
      </c>
      <c r="H729" s="245"/>
      <c r="I729" s="245"/>
    </row>
    <row r="730" spans="1:9" ht="20.25" x14ac:dyDescent="0.2">
      <c r="A730" s="247">
        <v>8</v>
      </c>
      <c r="B730" s="254">
        <f>[8]T55!C12</f>
        <v>36</v>
      </c>
      <c r="C730" s="272" t="str">
        <f t="shared" si="203"/>
        <v>Conor Mitchell</v>
      </c>
      <c r="D730" s="271" t="str">
        <f t="shared" si="204"/>
        <v>Fife</v>
      </c>
      <c r="E730" s="255" t="str">
        <f t="shared" si="205"/>
        <v>LD</v>
      </c>
      <c r="F730" s="278" t="e">
        <f t="shared" si="206"/>
        <v>#REF!</v>
      </c>
      <c r="H730" s="245"/>
      <c r="I730" s="245"/>
    </row>
    <row r="731" spans="1:9" ht="20.25" x14ac:dyDescent="0.2">
      <c r="A731" s="279"/>
      <c r="B731" s="254"/>
      <c r="C731" s="272"/>
      <c r="D731" s="271"/>
      <c r="E731" s="255"/>
      <c r="F731" s="274"/>
      <c r="H731" s="245"/>
      <c r="I731" s="245"/>
    </row>
    <row r="732" spans="1:9" ht="20.25" x14ac:dyDescent="0.2">
      <c r="A732" s="247" t="s">
        <v>0</v>
      </c>
      <c r="B732" s="250" t="s">
        <v>86</v>
      </c>
      <c r="C732" s="287" t="str">
        <f>VLOOKUP(B732,timetabletrack,2)</f>
        <v xml:space="preserve">60m 10-11 Secs </v>
      </c>
      <c r="D732" s="280" t="str">
        <f>VLOOKUP(B732,timetabletrack,3)</f>
        <v>Male</v>
      </c>
      <c r="E732" s="285" t="str">
        <f>VLOOKUP(B732,timetabletrack,4)</f>
        <v>LD C</v>
      </c>
      <c r="F732" s="233"/>
      <c r="H732" s="245"/>
      <c r="I732" s="245"/>
    </row>
    <row r="733" spans="1:9" ht="20.25" x14ac:dyDescent="0.2">
      <c r="A733" s="247" t="s">
        <v>24</v>
      </c>
      <c r="B733" s="254"/>
      <c r="C733" s="272"/>
      <c r="D733" s="271"/>
      <c r="E733" s="255"/>
      <c r="F733" s="274"/>
      <c r="H733" s="245"/>
      <c r="I733" s="245"/>
    </row>
    <row r="734" spans="1:9" ht="20.25" x14ac:dyDescent="0.2">
      <c r="A734" s="247">
        <v>1</v>
      </c>
      <c r="B734" s="254">
        <f>[8]T56!C5</f>
        <v>39</v>
      </c>
      <c r="C734" s="272" t="str">
        <f t="shared" ref="C734:C741" si="207">VLOOKUP($B734,athletes,2)</f>
        <v>David Mair</v>
      </c>
      <c r="D734" s="271" t="str">
        <f t="shared" ref="D734:D741" si="208">VLOOKUP($B734,athletes,3)</f>
        <v>Fife</v>
      </c>
      <c r="E734" s="255" t="str">
        <f t="shared" ref="E734:E741" si="209">VLOOKUP($B734,athletes,4)</f>
        <v>LD</v>
      </c>
      <c r="F734" s="278" t="e">
        <f t="shared" ref="F734:F741" si="210">VLOOKUP(B734,classT21,5)</f>
        <v>#REF!</v>
      </c>
      <c r="H734" s="245"/>
      <c r="I734" s="245"/>
    </row>
    <row r="735" spans="1:9" ht="20.25" x14ac:dyDescent="0.2">
      <c r="A735" s="247">
        <v>2</v>
      </c>
      <c r="B735" s="254">
        <f>[8]T56!C6</f>
        <v>245</v>
      </c>
      <c r="C735" s="272" t="str">
        <f t="shared" si="207"/>
        <v>Graham Rosie</v>
      </c>
      <c r="D735" s="271" t="str">
        <f t="shared" si="208"/>
        <v>Tayside</v>
      </c>
      <c r="E735" s="255" t="str">
        <f t="shared" si="209"/>
        <v>LD</v>
      </c>
      <c r="F735" s="278" t="e">
        <f t="shared" si="210"/>
        <v>#REF!</v>
      </c>
      <c r="H735" s="245"/>
      <c r="I735" s="245"/>
    </row>
    <row r="736" spans="1:9" ht="20.25" x14ac:dyDescent="0.2">
      <c r="A736" s="247">
        <v>3</v>
      </c>
      <c r="B736" s="254">
        <f>[8]T56!C7</f>
        <v>7</v>
      </c>
      <c r="C736" s="272" t="str">
        <f t="shared" si="207"/>
        <v>Craig McIntyre</v>
      </c>
      <c r="D736" s="271" t="str">
        <f t="shared" si="208"/>
        <v>Fife</v>
      </c>
      <c r="E736" s="255" t="str">
        <f t="shared" si="209"/>
        <v>LD</v>
      </c>
      <c r="F736" s="278" t="e">
        <f t="shared" si="210"/>
        <v>#REF!</v>
      </c>
      <c r="H736" s="245"/>
      <c r="I736" s="245"/>
    </row>
    <row r="737" spans="1:9" ht="20.25" x14ac:dyDescent="0.2">
      <c r="A737" s="247">
        <v>4</v>
      </c>
      <c r="B737" s="254">
        <f>[8]T56!C8</f>
        <v>19</v>
      </c>
      <c r="C737" s="272" t="str">
        <f t="shared" si="207"/>
        <v>Tommy Sinclair</v>
      </c>
      <c r="D737" s="271" t="str">
        <f t="shared" si="208"/>
        <v>Fife</v>
      </c>
      <c r="E737" s="255" t="str">
        <f t="shared" si="209"/>
        <v>LD</v>
      </c>
      <c r="F737" s="278" t="e">
        <f t="shared" si="210"/>
        <v>#REF!</v>
      </c>
      <c r="H737" s="245"/>
      <c r="I737" s="245"/>
    </row>
    <row r="738" spans="1:9" s="246" customFormat="1" ht="20.25" x14ac:dyDescent="0.2">
      <c r="A738" s="247">
        <v>5</v>
      </c>
      <c r="B738" s="254">
        <f>[8]T56!C9</f>
        <v>30</v>
      </c>
      <c r="C738" s="272" t="str">
        <f t="shared" si="207"/>
        <v>Rickie Ballingall</v>
      </c>
      <c r="D738" s="271" t="str">
        <f t="shared" si="208"/>
        <v>Fife</v>
      </c>
      <c r="E738" s="255" t="str">
        <f t="shared" si="209"/>
        <v>LD</v>
      </c>
      <c r="F738" s="278" t="e">
        <f t="shared" si="210"/>
        <v>#REF!</v>
      </c>
    </row>
    <row r="739" spans="1:9" ht="20.25" x14ac:dyDescent="0.2">
      <c r="A739" s="247">
        <v>6</v>
      </c>
      <c r="B739" s="254">
        <f>[8]T56!C10</f>
        <v>213</v>
      </c>
      <c r="C739" s="272" t="str">
        <f t="shared" si="207"/>
        <v>Eddie Simmons</v>
      </c>
      <c r="D739" s="271" t="str">
        <f t="shared" si="208"/>
        <v>West of Scotland</v>
      </c>
      <c r="E739" s="255" t="str">
        <f t="shared" si="209"/>
        <v>LD</v>
      </c>
      <c r="F739" s="278" t="e">
        <f t="shared" si="210"/>
        <v>#REF!</v>
      </c>
      <c r="H739" s="245"/>
      <c r="I739" s="245"/>
    </row>
    <row r="740" spans="1:9" ht="20.25" x14ac:dyDescent="0.2">
      <c r="A740" s="247">
        <v>7</v>
      </c>
      <c r="B740" s="254">
        <f>[8]T56!C11</f>
        <v>58</v>
      </c>
      <c r="C740" s="272" t="str">
        <f t="shared" si="207"/>
        <v>Ian Hutcheson</v>
      </c>
      <c r="D740" s="271" t="str">
        <f t="shared" si="208"/>
        <v>Fife</v>
      </c>
      <c r="E740" s="255" t="str">
        <f t="shared" si="209"/>
        <v>LD</v>
      </c>
      <c r="F740" s="278" t="e">
        <f t="shared" si="210"/>
        <v>#REF!</v>
      </c>
      <c r="H740" s="245"/>
      <c r="I740" s="245"/>
    </row>
    <row r="741" spans="1:9" ht="20.25" x14ac:dyDescent="0.2">
      <c r="A741" s="247">
        <v>8</v>
      </c>
      <c r="B741" s="254">
        <f>[8]T56!C12</f>
        <v>214</v>
      </c>
      <c r="C741" s="272" t="str">
        <f t="shared" si="207"/>
        <v>Calum McMahon</v>
      </c>
      <c r="D741" s="271" t="str">
        <f t="shared" si="208"/>
        <v>West of Scotland</v>
      </c>
      <c r="E741" s="255" t="str">
        <f t="shared" si="209"/>
        <v>LD</v>
      </c>
      <c r="F741" s="278" t="e">
        <f t="shared" si="210"/>
        <v>#REF!</v>
      </c>
      <c r="H741" s="245"/>
      <c r="I741" s="245"/>
    </row>
    <row r="742" spans="1:9" ht="20.25" x14ac:dyDescent="0.2">
      <c r="A742" s="279"/>
      <c r="B742" s="254"/>
      <c r="C742" s="272"/>
      <c r="D742" s="271"/>
      <c r="E742" s="255"/>
      <c r="F742" s="274"/>
      <c r="H742" s="245"/>
      <c r="I742" s="245"/>
    </row>
    <row r="743" spans="1:9" ht="20.25" x14ac:dyDescent="0.2">
      <c r="A743" s="247" t="s">
        <v>0</v>
      </c>
      <c r="B743" s="250" t="s">
        <v>87</v>
      </c>
      <c r="C743" s="287" t="str">
        <f>VLOOKUP(B743,timetabletrack,2)</f>
        <v>60m-9/ 9-10 Secs</v>
      </c>
      <c r="D743" s="280" t="str">
        <f>VLOOKUP(B743,timetabletrack,3)</f>
        <v xml:space="preserve">Male </v>
      </c>
      <c r="E743" s="285" t="str">
        <f>VLOOKUP(B743,timetabletrack,4)</f>
        <v xml:space="preserve">  LDA/B  VI</v>
      </c>
      <c r="F743" s="233"/>
      <c r="H743" s="245"/>
      <c r="I743" s="245"/>
    </row>
    <row r="744" spans="1:9" ht="20.25" x14ac:dyDescent="0.2">
      <c r="A744" s="247" t="s">
        <v>24</v>
      </c>
      <c r="B744" s="254"/>
      <c r="C744" s="272"/>
      <c r="D744" s="271"/>
      <c r="E744" s="255"/>
      <c r="F744" s="274"/>
      <c r="H744" s="245"/>
      <c r="I744" s="245"/>
    </row>
    <row r="745" spans="1:9" ht="20.25" x14ac:dyDescent="0.2">
      <c r="A745" s="247">
        <v>1</v>
      </c>
      <c r="B745" s="254">
        <f>[8]T57!C5</f>
        <v>241</v>
      </c>
      <c r="C745" s="272" t="str">
        <f>VLOOKUP($B745,athletes,2)</f>
        <v>Stuart Gebbie</v>
      </c>
      <c r="D745" s="271" t="str">
        <f t="shared" ref="D745:D752" si="211">VLOOKUP($B745,athletes,3)</f>
        <v>Red Star</v>
      </c>
      <c r="E745" s="255" t="str">
        <f t="shared" ref="E745:E752" si="212">VLOOKUP($B745,athletes,4)</f>
        <v>VI</v>
      </c>
      <c r="F745" s="278" t="e">
        <f t="shared" ref="F745:F752" si="213">VLOOKUP(B745,ClassT22,5)</f>
        <v>#REF!</v>
      </c>
      <c r="H745" s="245"/>
      <c r="I745" s="245"/>
    </row>
    <row r="746" spans="1:9" ht="20.25" x14ac:dyDescent="0.2">
      <c r="A746" s="247">
        <v>2</v>
      </c>
      <c r="B746" s="254">
        <f>[8]T57!C6</f>
        <v>35</v>
      </c>
      <c r="C746" s="272" t="str">
        <f t="shared" ref="C746:C752" si="214">IF(B746="","",VLOOKUP($B746,athletes,2))</f>
        <v>Craig Telford</v>
      </c>
      <c r="D746" s="271" t="str">
        <f t="shared" si="211"/>
        <v>Fife</v>
      </c>
      <c r="E746" s="255" t="str">
        <f t="shared" si="212"/>
        <v>LD</v>
      </c>
      <c r="F746" s="278" t="e">
        <f t="shared" si="213"/>
        <v>#REF!</v>
      </c>
      <c r="H746" s="245"/>
      <c r="I746" s="245"/>
    </row>
    <row r="747" spans="1:9" ht="20.25" x14ac:dyDescent="0.2">
      <c r="A747" s="247">
        <v>3</v>
      </c>
      <c r="B747" s="254">
        <f>[8]T57!C7</f>
        <v>16</v>
      </c>
      <c r="C747" s="272" t="str">
        <f t="shared" si="214"/>
        <v>Mark Glover</v>
      </c>
      <c r="D747" s="271" t="str">
        <f t="shared" si="211"/>
        <v>Fife</v>
      </c>
      <c r="E747" s="255" t="str">
        <f t="shared" si="212"/>
        <v>LD</v>
      </c>
      <c r="F747" s="278" t="e">
        <f t="shared" si="213"/>
        <v>#REF!</v>
      </c>
      <c r="H747" s="245"/>
      <c r="I747" s="245"/>
    </row>
    <row r="748" spans="1:9" ht="20.25" x14ac:dyDescent="0.2">
      <c r="A748" s="247">
        <v>4</v>
      </c>
      <c r="B748" s="254">
        <f>[8]T57!C8</f>
        <v>38</v>
      </c>
      <c r="C748" s="272" t="str">
        <f t="shared" si="214"/>
        <v>Alan McManus</v>
      </c>
      <c r="D748" s="271" t="str">
        <f t="shared" si="211"/>
        <v>Fife</v>
      </c>
      <c r="E748" s="255" t="str">
        <f t="shared" si="212"/>
        <v>LD</v>
      </c>
      <c r="F748" s="278" t="e">
        <f t="shared" si="213"/>
        <v>#REF!</v>
      </c>
      <c r="H748" s="245"/>
      <c r="I748" s="245"/>
    </row>
    <row r="749" spans="1:9" ht="20.25" x14ac:dyDescent="0.2">
      <c r="A749" s="247">
        <v>5</v>
      </c>
      <c r="B749" s="254">
        <f>[8]T57!C9</f>
        <v>43</v>
      </c>
      <c r="C749" s="272" t="str">
        <f t="shared" si="214"/>
        <v>Sandy Allan</v>
      </c>
      <c r="D749" s="271" t="str">
        <f t="shared" si="211"/>
        <v>Fife</v>
      </c>
      <c r="E749" s="255" t="str">
        <f t="shared" si="212"/>
        <v>LD</v>
      </c>
      <c r="F749" s="278" t="e">
        <f t="shared" si="213"/>
        <v>#REF!</v>
      </c>
      <c r="H749" s="245"/>
      <c r="I749" s="245"/>
    </row>
    <row r="750" spans="1:9" ht="20.25" x14ac:dyDescent="0.2">
      <c r="A750" s="247">
        <v>6</v>
      </c>
      <c r="B750" s="254">
        <f>[8]T57!C10</f>
        <v>211</v>
      </c>
      <c r="C750" s="272" t="str">
        <f t="shared" si="214"/>
        <v>Alex Oldham</v>
      </c>
      <c r="D750" s="271" t="str">
        <f t="shared" si="211"/>
        <v>West of Scotland</v>
      </c>
      <c r="E750" s="255" t="str">
        <f t="shared" si="212"/>
        <v>LD</v>
      </c>
      <c r="F750" s="278" t="e">
        <f t="shared" si="213"/>
        <v>#REF!</v>
      </c>
      <c r="H750" s="245"/>
      <c r="I750" s="245"/>
    </row>
    <row r="751" spans="1:9" ht="20.25" x14ac:dyDescent="0.2">
      <c r="A751" s="247">
        <v>7</v>
      </c>
      <c r="B751" s="254">
        <f>[8]T57!C11</f>
        <v>14</v>
      </c>
      <c r="C751" s="272" t="str">
        <f t="shared" si="214"/>
        <v>Daniel Henderson</v>
      </c>
      <c r="D751" s="271" t="str">
        <f t="shared" si="211"/>
        <v>Fife</v>
      </c>
      <c r="E751" s="255" t="str">
        <f t="shared" si="212"/>
        <v>LD</v>
      </c>
      <c r="F751" s="278" t="e">
        <f t="shared" si="213"/>
        <v>#REF!</v>
      </c>
      <c r="H751" s="245"/>
      <c r="I751" s="245"/>
    </row>
    <row r="752" spans="1:9" s="246" customFormat="1" ht="20.25" x14ac:dyDescent="0.2">
      <c r="A752" s="247">
        <v>8</v>
      </c>
      <c r="B752" s="254">
        <f>[8]T57!C12</f>
        <v>42</v>
      </c>
      <c r="C752" s="272" t="str">
        <f t="shared" si="214"/>
        <v>John Millar</v>
      </c>
      <c r="D752" s="271" t="str">
        <f t="shared" si="211"/>
        <v>Fife</v>
      </c>
      <c r="E752" s="255" t="str">
        <f t="shared" si="212"/>
        <v>LD</v>
      </c>
      <c r="F752" s="278" t="e">
        <f t="shared" si="213"/>
        <v>#REF!</v>
      </c>
    </row>
    <row r="753" spans="1:9" ht="20.25" x14ac:dyDescent="0.2">
      <c r="A753" s="279"/>
      <c r="B753" s="254"/>
      <c r="C753" s="272"/>
      <c r="D753" s="271"/>
      <c r="E753" s="255"/>
      <c r="F753" s="274"/>
      <c r="H753" s="245"/>
      <c r="I753" s="245"/>
    </row>
    <row r="754" spans="1:9" ht="20.25" x14ac:dyDescent="0.2">
      <c r="A754" s="247" t="s">
        <v>0</v>
      </c>
      <c r="B754" s="250" t="s">
        <v>88</v>
      </c>
      <c r="C754" s="287" t="str">
        <f>VLOOKUP(B754,timetabletrack,2)</f>
        <v>60m</v>
      </c>
      <c r="D754" s="280" t="str">
        <f>VLOOKUP(B754,timetabletrack,3)</f>
        <v>Female</v>
      </c>
      <c r="E754" s="285" t="str">
        <f>VLOOKUP(B754,timetabletrack,4)</f>
        <v>WC3/RR2</v>
      </c>
      <c r="F754" s="233"/>
      <c r="H754" s="245"/>
      <c r="I754" s="245"/>
    </row>
    <row r="755" spans="1:9" ht="20.25" x14ac:dyDescent="0.2">
      <c r="A755" s="247" t="s">
        <v>24</v>
      </c>
      <c r="B755" s="254"/>
      <c r="C755" s="272"/>
      <c r="D755" s="271"/>
      <c r="E755" s="255"/>
      <c r="F755" s="274"/>
      <c r="H755" s="245"/>
      <c r="I755" s="245"/>
    </row>
    <row r="756" spans="1:9" ht="20.25" x14ac:dyDescent="0.2">
      <c r="A756" s="247">
        <v>1</v>
      </c>
      <c r="B756" s="254">
        <f>[8]T58!C5</f>
        <v>188</v>
      </c>
      <c r="C756" s="272" t="str">
        <f t="shared" ref="C756:C763" si="215">VLOOKUP($B756,athletes,2)</f>
        <v>Niamh Sandeman</v>
      </c>
      <c r="D756" s="271" t="str">
        <f t="shared" ref="D756:D763" si="216">VLOOKUP($B756,athletes,3)</f>
        <v>Perth</v>
      </c>
      <c r="E756" s="255" t="str">
        <f t="shared" ref="E756:E763" si="217">VLOOKUP($B756,athletes,4)</f>
        <v>RR1</v>
      </c>
      <c r="F756" s="278" t="e">
        <f t="shared" ref="F756:F763" si="218">VLOOKUP(B756,classT23,5)</f>
        <v>#REF!</v>
      </c>
      <c r="H756" s="245"/>
      <c r="I756" s="245"/>
    </row>
    <row r="757" spans="1:9" ht="20.25" x14ac:dyDescent="0.2">
      <c r="A757" s="247">
        <v>2</v>
      </c>
      <c r="B757" s="254">
        <f>[8]T58!C6</f>
        <v>0</v>
      </c>
      <c r="C757" s="272" t="e">
        <f t="shared" si="215"/>
        <v>#N/A</v>
      </c>
      <c r="D757" s="271" t="e">
        <f t="shared" si="216"/>
        <v>#N/A</v>
      </c>
      <c r="E757" s="255" t="e">
        <f t="shared" si="217"/>
        <v>#N/A</v>
      </c>
      <c r="F757" s="278" t="e">
        <f t="shared" si="218"/>
        <v>#REF!</v>
      </c>
      <c r="H757" s="245"/>
      <c r="I757" s="245"/>
    </row>
    <row r="758" spans="1:9" ht="20.25" x14ac:dyDescent="0.2">
      <c r="A758" s="247">
        <v>3</v>
      </c>
      <c r="B758" s="254">
        <f>[8]T58!C7</f>
        <v>159</v>
      </c>
      <c r="C758" s="272" t="str">
        <f t="shared" si="215"/>
        <v>Kerry Mathers</v>
      </c>
      <c r="D758" s="271" t="str">
        <f t="shared" si="216"/>
        <v>Grampian</v>
      </c>
      <c r="E758" s="255" t="str">
        <f t="shared" si="217"/>
        <v>RR2</v>
      </c>
      <c r="F758" s="278" t="e">
        <f t="shared" si="218"/>
        <v>#REF!</v>
      </c>
      <c r="H758" s="245"/>
      <c r="I758" s="245"/>
    </row>
    <row r="759" spans="1:9" ht="20.25" x14ac:dyDescent="0.2">
      <c r="A759" s="247">
        <v>4</v>
      </c>
      <c r="B759" s="254">
        <f>[8]T58!C8</f>
        <v>0</v>
      </c>
      <c r="C759" s="272" t="e">
        <f t="shared" si="215"/>
        <v>#N/A</v>
      </c>
      <c r="D759" s="271" t="e">
        <f t="shared" si="216"/>
        <v>#N/A</v>
      </c>
      <c r="E759" s="255" t="e">
        <f t="shared" si="217"/>
        <v>#N/A</v>
      </c>
      <c r="F759" s="278" t="e">
        <f t="shared" si="218"/>
        <v>#REF!</v>
      </c>
      <c r="H759" s="245"/>
      <c r="I759" s="245"/>
    </row>
    <row r="760" spans="1:9" ht="20.25" x14ac:dyDescent="0.2">
      <c r="A760" s="247">
        <v>5</v>
      </c>
      <c r="B760" s="254">
        <f>[8]T58!C9</f>
        <v>230</v>
      </c>
      <c r="C760" s="272" t="str">
        <f t="shared" si="215"/>
        <v>Hannah Archibald</v>
      </c>
      <c r="D760" s="271" t="str">
        <f t="shared" si="216"/>
        <v>Red Star</v>
      </c>
      <c r="E760" s="255" t="str">
        <f t="shared" si="217"/>
        <v>RR3</v>
      </c>
      <c r="F760" s="278" t="e">
        <f t="shared" si="218"/>
        <v>#REF!</v>
      </c>
      <c r="H760" s="245"/>
      <c r="I760" s="245"/>
    </row>
    <row r="761" spans="1:9" ht="20.25" x14ac:dyDescent="0.2">
      <c r="A761" s="247">
        <v>6</v>
      </c>
      <c r="B761" s="254">
        <f>[8]T58!C10</f>
        <v>0</v>
      </c>
      <c r="C761" s="272" t="e">
        <f t="shared" si="215"/>
        <v>#N/A</v>
      </c>
      <c r="D761" s="271" t="e">
        <f t="shared" si="216"/>
        <v>#N/A</v>
      </c>
      <c r="E761" s="255" t="e">
        <f t="shared" si="217"/>
        <v>#N/A</v>
      </c>
      <c r="F761" s="278" t="e">
        <f t="shared" si="218"/>
        <v>#REF!</v>
      </c>
      <c r="H761" s="245"/>
      <c r="I761" s="245"/>
    </row>
    <row r="762" spans="1:9" ht="20.25" x14ac:dyDescent="0.2">
      <c r="A762" s="247">
        <v>7</v>
      </c>
      <c r="B762" s="254">
        <f>[8]T58!C11</f>
        <v>242</v>
      </c>
      <c r="C762" s="272" t="str">
        <f t="shared" si="215"/>
        <v>Murran Mackay</v>
      </c>
      <c r="D762" s="271" t="str">
        <f t="shared" si="216"/>
        <v>Red Star</v>
      </c>
      <c r="E762" s="255" t="str">
        <f t="shared" si="217"/>
        <v>WC3</v>
      </c>
      <c r="F762" s="278" t="e">
        <f t="shared" si="218"/>
        <v>#REF!</v>
      </c>
      <c r="H762" s="245"/>
      <c r="I762" s="245"/>
    </row>
    <row r="763" spans="1:9" ht="20.25" x14ac:dyDescent="0.2">
      <c r="A763" s="247">
        <v>8</v>
      </c>
      <c r="B763" s="254">
        <f>[8]T58!C12</f>
        <v>118</v>
      </c>
      <c r="C763" s="272" t="str">
        <f t="shared" si="215"/>
        <v>Susanne McGrath</v>
      </c>
      <c r="D763" s="271" t="str">
        <f t="shared" si="216"/>
        <v>Fife</v>
      </c>
      <c r="E763" s="255" t="str">
        <f t="shared" si="217"/>
        <v>WC4</v>
      </c>
      <c r="F763" s="278" t="e">
        <f t="shared" si="218"/>
        <v>#REF!</v>
      </c>
      <c r="H763" s="245"/>
      <c r="I763" s="245"/>
    </row>
    <row r="764" spans="1:9" ht="20.25" x14ac:dyDescent="0.2">
      <c r="A764" s="279"/>
      <c r="B764" s="254"/>
      <c r="C764" s="272"/>
      <c r="D764" s="271"/>
      <c r="E764" s="255"/>
      <c r="F764" s="274"/>
      <c r="H764" s="245"/>
      <c r="I764" s="245"/>
    </row>
    <row r="765" spans="1:9" ht="20.25" x14ac:dyDescent="0.2">
      <c r="A765" s="247" t="s">
        <v>0</v>
      </c>
      <c r="B765" s="250" t="s">
        <v>89</v>
      </c>
      <c r="C765" s="287" t="str">
        <f>VLOOKUP(B765,timetabletrack,2)</f>
        <v xml:space="preserve">800m +2.35/+2.50 </v>
      </c>
      <c r="D765" s="280" t="str">
        <f>VLOOKUP(B765,timetabletrack,3)</f>
        <v>Male/Female</v>
      </c>
      <c r="E765" s="285" t="str">
        <f>VLOOKUP(B765,timetabletrack,4)</f>
        <v>LD B/C2 VI</v>
      </c>
      <c r="F765" s="233"/>
      <c r="H765" s="245"/>
      <c r="I765" s="245"/>
    </row>
    <row r="766" spans="1:9" ht="20.25" x14ac:dyDescent="0.2">
      <c r="A766" s="247" t="s">
        <v>24</v>
      </c>
      <c r="B766" s="254"/>
      <c r="C766" s="272"/>
      <c r="D766" s="271"/>
      <c r="E766" s="255"/>
      <c r="F766" s="274"/>
      <c r="H766" s="245"/>
      <c r="I766" s="245"/>
    </row>
    <row r="767" spans="1:9" ht="20.25" x14ac:dyDescent="0.2">
      <c r="A767" s="247">
        <v>1</v>
      </c>
      <c r="B767" s="254">
        <f>[8]T59!C5</f>
        <v>227</v>
      </c>
      <c r="C767" s="272" t="str">
        <f t="shared" ref="C767:C774" si="219">VLOOKUP($B767,athletes,2)</f>
        <v>Sara Stevenson</v>
      </c>
      <c r="D767" s="271" t="str">
        <f t="shared" ref="D767:D774" si="220">VLOOKUP($B767,athletes,3)</f>
        <v>West of Scotland</v>
      </c>
      <c r="E767" s="255" t="str">
        <f t="shared" ref="E767:E774" si="221">VLOOKUP($B767,athletes,4)</f>
        <v>LD</v>
      </c>
      <c r="F767" s="278" t="e">
        <f t="shared" ref="F767:F774" si="222">VLOOKUP(B767,classT24,5)</f>
        <v>#REF!</v>
      </c>
      <c r="H767" s="245"/>
      <c r="I767" s="245"/>
    </row>
    <row r="768" spans="1:9" ht="20.25" x14ac:dyDescent="0.2">
      <c r="A768" s="247">
        <v>2</v>
      </c>
      <c r="B768" s="254">
        <f>[8]T59!C6</f>
        <v>222</v>
      </c>
      <c r="C768" s="272" t="str">
        <f t="shared" si="219"/>
        <v>Margaret Newall</v>
      </c>
      <c r="D768" s="271" t="str">
        <f t="shared" si="220"/>
        <v>West of Scotland</v>
      </c>
      <c r="E768" s="255" t="str">
        <f t="shared" si="221"/>
        <v>LD</v>
      </c>
      <c r="F768" s="278" t="e">
        <f t="shared" si="222"/>
        <v>#REF!</v>
      </c>
      <c r="H768" s="245"/>
      <c r="I768" s="245"/>
    </row>
    <row r="769" spans="1:9" ht="20.25" x14ac:dyDescent="0.2">
      <c r="A769" s="247">
        <v>3</v>
      </c>
      <c r="B769" s="254">
        <f>[8]T59!C7</f>
        <v>126</v>
      </c>
      <c r="C769" s="272" t="str">
        <f t="shared" si="219"/>
        <v>Alana Burton</v>
      </c>
      <c r="D769" s="271" t="str">
        <f t="shared" si="220"/>
        <v>Forth Valley</v>
      </c>
      <c r="E769" s="255" t="str">
        <f t="shared" si="221"/>
        <v>LD</v>
      </c>
      <c r="F769" s="278" t="e">
        <f t="shared" si="222"/>
        <v>#REF!</v>
      </c>
      <c r="H769" s="245"/>
      <c r="I769" s="245"/>
    </row>
    <row r="770" spans="1:9" ht="20.25" x14ac:dyDescent="0.2">
      <c r="A770" s="247">
        <v>4</v>
      </c>
      <c r="B770" s="254">
        <f>[8]T59!C8</f>
        <v>130</v>
      </c>
      <c r="C770" s="272" t="str">
        <f t="shared" si="219"/>
        <v>Bruce Anderson</v>
      </c>
      <c r="D770" s="271" t="str">
        <f t="shared" si="220"/>
        <v>Forth Valley</v>
      </c>
      <c r="E770" s="255" t="str">
        <f t="shared" si="221"/>
        <v>LD</v>
      </c>
      <c r="F770" s="278" t="e">
        <f t="shared" si="222"/>
        <v>#REF!</v>
      </c>
      <c r="H770" s="245"/>
      <c r="I770" s="245"/>
    </row>
    <row r="771" spans="1:9" ht="20.25" x14ac:dyDescent="0.2">
      <c r="A771" s="247">
        <v>5</v>
      </c>
      <c r="B771" s="254">
        <f>[8]T59!C9</f>
        <v>8</v>
      </c>
      <c r="C771" s="272" t="str">
        <f t="shared" si="219"/>
        <v>Dylan Fotheringham</v>
      </c>
      <c r="D771" s="271" t="str">
        <f t="shared" si="220"/>
        <v>Fife</v>
      </c>
      <c r="E771" s="255" t="str">
        <f t="shared" si="221"/>
        <v>LD</v>
      </c>
      <c r="F771" s="278" t="e">
        <f t="shared" si="222"/>
        <v>#REF!</v>
      </c>
      <c r="H771" s="245"/>
      <c r="I771" s="245"/>
    </row>
    <row r="772" spans="1:9" ht="20.25" x14ac:dyDescent="0.2">
      <c r="A772" s="247">
        <v>6</v>
      </c>
      <c r="B772" s="254">
        <f>[8]T59!C10</f>
        <v>37</v>
      </c>
      <c r="C772" s="272" t="str">
        <f t="shared" si="219"/>
        <v>Fraser Wilson</v>
      </c>
      <c r="D772" s="271" t="str">
        <f t="shared" si="220"/>
        <v>Fife</v>
      </c>
      <c r="E772" s="255" t="str">
        <f t="shared" si="221"/>
        <v>LD</v>
      </c>
      <c r="F772" s="278" t="e">
        <f t="shared" si="222"/>
        <v>#REF!</v>
      </c>
      <c r="H772" s="245"/>
      <c r="I772" s="245"/>
    </row>
    <row r="773" spans="1:9" ht="20.25" x14ac:dyDescent="0.2">
      <c r="A773" s="247">
        <v>7</v>
      </c>
      <c r="B773" s="254">
        <f>[8]T59!C11</f>
        <v>119</v>
      </c>
      <c r="C773" s="272" t="str">
        <f t="shared" si="219"/>
        <v>Robbie Simpson</v>
      </c>
      <c r="D773" s="271" t="str">
        <f t="shared" si="220"/>
        <v>Fife</v>
      </c>
      <c r="E773" s="255" t="str">
        <f t="shared" si="221"/>
        <v>VI</v>
      </c>
      <c r="F773" s="278" t="e">
        <f t="shared" si="222"/>
        <v>#REF!</v>
      </c>
      <c r="H773" s="245"/>
      <c r="I773" s="245"/>
    </row>
    <row r="774" spans="1:9" ht="20.25" x14ac:dyDescent="0.2">
      <c r="A774" s="247">
        <v>8</v>
      </c>
      <c r="B774" s="254">
        <f>[8]T59!C12</f>
        <v>0</v>
      </c>
      <c r="C774" s="272" t="e">
        <f t="shared" si="219"/>
        <v>#N/A</v>
      </c>
      <c r="D774" s="271" t="e">
        <f t="shared" si="220"/>
        <v>#N/A</v>
      </c>
      <c r="E774" s="255" t="e">
        <f t="shared" si="221"/>
        <v>#N/A</v>
      </c>
      <c r="F774" s="278" t="e">
        <f t="shared" si="222"/>
        <v>#REF!</v>
      </c>
      <c r="H774" s="245"/>
      <c r="I774" s="245"/>
    </row>
    <row r="775" spans="1:9" ht="20.25" x14ac:dyDescent="0.2">
      <c r="A775" s="279"/>
      <c r="B775" s="254"/>
      <c r="C775" s="272"/>
      <c r="D775" s="271"/>
      <c r="E775" s="255"/>
      <c r="F775" s="274"/>
      <c r="H775" s="245"/>
      <c r="I775" s="245"/>
    </row>
    <row r="776" spans="1:9" ht="20.25" x14ac:dyDescent="0.2">
      <c r="A776" s="247" t="s">
        <v>0</v>
      </c>
      <c r="B776" s="250" t="s">
        <v>90</v>
      </c>
      <c r="C776" s="287" t="str">
        <f>VLOOKUP(B776,timetabletrack,2)</f>
        <v>800m +2.35</v>
      </c>
      <c r="D776" s="280" t="str">
        <f>VLOOKUP(B776,timetabletrack,3)</f>
        <v>Male</v>
      </c>
      <c r="E776" s="285" t="str">
        <f>VLOOKUP(B776,timetabletrack,4)</f>
        <v>LD C1</v>
      </c>
      <c r="F776" s="233"/>
      <c r="H776" s="245"/>
      <c r="I776" s="245"/>
    </row>
    <row r="777" spans="1:9" ht="20.25" x14ac:dyDescent="0.2">
      <c r="A777" s="247" t="s">
        <v>24</v>
      </c>
      <c r="B777" s="254"/>
      <c r="C777" s="272"/>
      <c r="D777" s="271"/>
      <c r="E777" s="255"/>
      <c r="F777" s="274"/>
      <c r="H777" s="245"/>
      <c r="I777" s="245"/>
    </row>
    <row r="778" spans="1:9" s="246" customFormat="1" ht="20.25" x14ac:dyDescent="0.2">
      <c r="A778" s="247">
        <v>1</v>
      </c>
      <c r="B778" s="254">
        <f>[8]T60!C5</f>
        <v>178</v>
      </c>
      <c r="C778" s="272" t="str">
        <f t="shared" ref="C778:C785" si="223">VLOOKUP($B778,athletes,2)</f>
        <v>Kevin Rice</v>
      </c>
      <c r="D778" s="271" t="str">
        <f t="shared" ref="D778:D785" si="224">VLOOKUP($B778,athletes,3)</f>
        <v>Perth/Tayside</v>
      </c>
      <c r="E778" s="255" t="str">
        <f t="shared" ref="E778:E785" si="225">VLOOKUP($B778,athletes,4)</f>
        <v>LD</v>
      </c>
      <c r="F778" s="278" t="e">
        <f t="shared" ref="F778:F785" si="226">VLOOKUP(B778,classT25,5)</f>
        <v>#REF!</v>
      </c>
    </row>
    <row r="779" spans="1:9" ht="20.25" x14ac:dyDescent="0.2">
      <c r="A779" s="247">
        <v>2</v>
      </c>
      <c r="B779" s="254">
        <f>[8]T60!C6</f>
        <v>192</v>
      </c>
      <c r="C779" s="272" t="str">
        <f t="shared" si="223"/>
        <v>Darren Carruthers</v>
      </c>
      <c r="D779" s="271" t="str">
        <f t="shared" si="224"/>
        <v>West of Scotland</v>
      </c>
      <c r="E779" s="255" t="str">
        <f t="shared" si="225"/>
        <v>LD</v>
      </c>
      <c r="F779" s="278" t="e">
        <f t="shared" si="226"/>
        <v>#REF!</v>
      </c>
      <c r="H779" s="245"/>
      <c r="I779" s="245"/>
    </row>
    <row r="780" spans="1:9" ht="20.25" x14ac:dyDescent="0.2">
      <c r="A780" s="247">
        <v>3</v>
      </c>
      <c r="B780" s="254">
        <f>[8]T60!C7</f>
        <v>177</v>
      </c>
      <c r="C780" s="272" t="str">
        <f t="shared" si="223"/>
        <v>Michael Rice</v>
      </c>
      <c r="D780" s="271" t="str">
        <f t="shared" si="224"/>
        <v>Perth/Tayside</v>
      </c>
      <c r="E780" s="255" t="str">
        <f t="shared" si="225"/>
        <v>LD</v>
      </c>
      <c r="F780" s="278" t="e">
        <f t="shared" si="226"/>
        <v>#REF!</v>
      </c>
      <c r="H780" s="245"/>
      <c r="I780" s="245"/>
    </row>
    <row r="781" spans="1:9" ht="20.25" x14ac:dyDescent="0.2">
      <c r="A781" s="247">
        <v>4</v>
      </c>
      <c r="B781" s="254">
        <f>[8]T60!C8</f>
        <v>163</v>
      </c>
      <c r="C781" s="272" t="str">
        <f t="shared" si="223"/>
        <v>Joseph Frame</v>
      </c>
      <c r="D781" s="271" t="str">
        <f t="shared" si="224"/>
        <v>Highland</v>
      </c>
      <c r="E781" s="255" t="str">
        <f t="shared" si="225"/>
        <v>LD</v>
      </c>
      <c r="F781" s="278" t="e">
        <f t="shared" si="226"/>
        <v>#REF!</v>
      </c>
      <c r="H781" s="245"/>
      <c r="I781" s="245"/>
    </row>
    <row r="782" spans="1:9" ht="20.25" x14ac:dyDescent="0.2">
      <c r="A782" s="247">
        <v>5</v>
      </c>
      <c r="B782" s="254">
        <f>[8]T60!C9</f>
        <v>195</v>
      </c>
      <c r="C782" s="272" t="str">
        <f t="shared" si="223"/>
        <v>Alistair Larter</v>
      </c>
      <c r="D782" s="271" t="str">
        <f t="shared" si="224"/>
        <v>West of Scotland</v>
      </c>
      <c r="E782" s="255" t="str">
        <f t="shared" si="225"/>
        <v>LD</v>
      </c>
      <c r="F782" s="278" t="e">
        <f t="shared" si="226"/>
        <v>#REF!</v>
      </c>
      <c r="H782" s="245"/>
      <c r="I782" s="245"/>
    </row>
    <row r="783" spans="1:9" ht="20.25" x14ac:dyDescent="0.2">
      <c r="A783" s="247">
        <v>6</v>
      </c>
      <c r="B783" s="254">
        <f>[8]T60!C10</f>
        <v>176</v>
      </c>
      <c r="C783" s="272" t="str">
        <f t="shared" si="223"/>
        <v>John Roy</v>
      </c>
      <c r="D783" s="271" t="str">
        <f t="shared" si="224"/>
        <v>Perth/Tayside</v>
      </c>
      <c r="E783" s="255" t="str">
        <f t="shared" si="225"/>
        <v>LD</v>
      </c>
      <c r="F783" s="278" t="e">
        <f t="shared" si="226"/>
        <v>#REF!</v>
      </c>
      <c r="H783" s="245"/>
      <c r="I783" s="245"/>
    </row>
    <row r="784" spans="1:9" ht="20.25" x14ac:dyDescent="0.2">
      <c r="A784" s="247">
        <v>7</v>
      </c>
      <c r="B784" s="254">
        <f>[8]T60!C11</f>
        <v>249</v>
      </c>
      <c r="C784" s="272" t="str">
        <f t="shared" si="223"/>
        <v>Ewan Waite</v>
      </c>
      <c r="D784" s="271" t="str">
        <f t="shared" si="224"/>
        <v>Border Harriers</v>
      </c>
      <c r="E784" s="255" t="str">
        <f t="shared" si="225"/>
        <v>PD</v>
      </c>
      <c r="F784" s="278" t="e">
        <f t="shared" si="226"/>
        <v>#REF!</v>
      </c>
      <c r="H784" s="245"/>
      <c r="I784" s="245"/>
    </row>
    <row r="785" spans="1:9" ht="20.25" x14ac:dyDescent="0.2">
      <c r="A785" s="247">
        <v>8</v>
      </c>
      <c r="B785" s="254">
        <f>[8]T60!C12</f>
        <v>0</v>
      </c>
      <c r="C785" s="272" t="e">
        <f t="shared" si="223"/>
        <v>#N/A</v>
      </c>
      <c r="D785" s="271" t="e">
        <f t="shared" si="224"/>
        <v>#N/A</v>
      </c>
      <c r="E785" s="255" t="e">
        <f t="shared" si="225"/>
        <v>#N/A</v>
      </c>
      <c r="F785" s="278" t="e">
        <f t="shared" si="226"/>
        <v>#REF!</v>
      </c>
      <c r="H785" s="245"/>
      <c r="I785" s="245"/>
    </row>
    <row r="786" spans="1:9" ht="20.25" x14ac:dyDescent="0.2">
      <c r="A786" s="279"/>
      <c r="B786" s="254"/>
      <c r="C786" s="272"/>
      <c r="D786" s="271"/>
      <c r="E786" s="255"/>
      <c r="F786" s="274"/>
      <c r="H786" s="245"/>
      <c r="I786" s="245"/>
    </row>
    <row r="787" spans="1:9" ht="20.25" x14ac:dyDescent="0.2">
      <c r="A787" s="247" t="s">
        <v>0</v>
      </c>
      <c r="B787" s="250" t="s">
        <v>91</v>
      </c>
      <c r="C787" s="287" t="str">
        <f>VLOOKUP(B787,timetabletrack,2)</f>
        <v>800m -2.15/2.15-2.35</v>
      </c>
      <c r="D787" s="280" t="str">
        <f>VLOOKUP(B787,timetabletrack,3)</f>
        <v xml:space="preserve">Male </v>
      </c>
      <c r="E787" s="285" t="str">
        <f>VLOOKUP(B787,timetabletrack,4)</f>
        <v>LD A/B</v>
      </c>
      <c r="F787" s="233"/>
      <c r="H787" s="245"/>
      <c r="I787" s="245"/>
    </row>
    <row r="788" spans="1:9" ht="20.25" x14ac:dyDescent="0.2">
      <c r="A788" s="247" t="s">
        <v>24</v>
      </c>
      <c r="B788" s="254"/>
      <c r="C788" s="272"/>
      <c r="D788" s="271"/>
      <c r="E788" s="255"/>
      <c r="F788" s="274"/>
      <c r="H788" s="245"/>
      <c r="I788" s="245"/>
    </row>
    <row r="789" spans="1:9" ht="20.25" x14ac:dyDescent="0.2">
      <c r="A789" s="247">
        <v>1</v>
      </c>
      <c r="B789" s="254">
        <f>[8]T61!C5</f>
        <v>25</v>
      </c>
      <c r="C789" s="272" t="str">
        <f t="shared" ref="C789:C796" si="227">VLOOKUP($B789,athletes,2)</f>
        <v>Owen Miller</v>
      </c>
      <c r="D789" s="271" t="str">
        <f t="shared" ref="D789:D796" si="228">VLOOKUP($B789,athletes,3)</f>
        <v>Fife</v>
      </c>
      <c r="E789" s="255" t="str">
        <f t="shared" ref="E789:E796" si="229">VLOOKUP($B789,athletes,4)</f>
        <v>LD</v>
      </c>
      <c r="F789" s="278" t="e">
        <f t="shared" ref="F789:F796" si="230">VLOOKUP(B789,classT26,5)</f>
        <v>#REF!</v>
      </c>
      <c r="H789" s="245"/>
      <c r="I789" s="245"/>
    </row>
    <row r="790" spans="1:9" ht="20.25" x14ac:dyDescent="0.2">
      <c r="A790" s="247">
        <v>2</v>
      </c>
      <c r="B790" s="254">
        <f>[8]T61!C6</f>
        <v>205</v>
      </c>
      <c r="C790" s="272" t="str">
        <f t="shared" si="227"/>
        <v>Alexander Thomson</v>
      </c>
      <c r="D790" s="271" t="str">
        <f t="shared" si="228"/>
        <v>West of Scotland</v>
      </c>
      <c r="E790" s="255" t="str">
        <f t="shared" si="229"/>
        <v>LD</v>
      </c>
      <c r="F790" s="278" t="e">
        <f t="shared" si="230"/>
        <v>#REF!</v>
      </c>
      <c r="H790" s="245"/>
      <c r="I790" s="245"/>
    </row>
    <row r="791" spans="1:9" ht="20.25" x14ac:dyDescent="0.2">
      <c r="A791" s="247">
        <v>3</v>
      </c>
      <c r="B791" s="254">
        <f>[8]T61!C7</f>
        <v>216</v>
      </c>
      <c r="C791" s="272" t="str">
        <f t="shared" si="227"/>
        <v>Shaun Burke</v>
      </c>
      <c r="D791" s="271" t="str">
        <f t="shared" si="228"/>
        <v>West of Scotland</v>
      </c>
      <c r="E791" s="255" t="str">
        <f t="shared" si="229"/>
        <v>LD</v>
      </c>
      <c r="F791" s="278" t="e">
        <f t="shared" si="230"/>
        <v>#REF!</v>
      </c>
      <c r="H791" s="245"/>
      <c r="I791" s="245"/>
    </row>
    <row r="792" spans="1:9" ht="20.25" x14ac:dyDescent="0.2">
      <c r="A792" s="247">
        <v>4</v>
      </c>
      <c r="B792" s="254">
        <f>[8]T61!C8</f>
        <v>34</v>
      </c>
      <c r="C792" s="272" t="str">
        <f t="shared" si="227"/>
        <v>Sam Fernando</v>
      </c>
      <c r="D792" s="271" t="str">
        <f t="shared" si="228"/>
        <v>Fife</v>
      </c>
      <c r="E792" s="255" t="str">
        <f t="shared" si="229"/>
        <v>LD</v>
      </c>
      <c r="F792" s="278" t="e">
        <f t="shared" si="230"/>
        <v>#REF!</v>
      </c>
      <c r="H792" s="245"/>
      <c r="I792" s="245"/>
    </row>
    <row r="793" spans="1:9" s="246" customFormat="1" ht="20.25" x14ac:dyDescent="0.2">
      <c r="A793" s="247">
        <v>5</v>
      </c>
      <c r="B793" s="254">
        <f>[8]T61!C9</f>
        <v>201</v>
      </c>
      <c r="C793" s="272" t="str">
        <f t="shared" si="227"/>
        <v>Fraser Armstrong</v>
      </c>
      <c r="D793" s="271" t="str">
        <f t="shared" si="228"/>
        <v>West of Scotland</v>
      </c>
      <c r="E793" s="255" t="str">
        <f t="shared" si="229"/>
        <v>LD</v>
      </c>
      <c r="F793" s="278" t="e">
        <f t="shared" si="230"/>
        <v>#REF!</v>
      </c>
    </row>
    <row r="794" spans="1:9" ht="20.25" x14ac:dyDescent="0.2">
      <c r="A794" s="247">
        <v>6</v>
      </c>
      <c r="B794" s="254">
        <f>[8]T61!C10</f>
        <v>0</v>
      </c>
      <c r="C794" s="272" t="e">
        <f t="shared" si="227"/>
        <v>#N/A</v>
      </c>
      <c r="D794" s="271" t="e">
        <f t="shared" si="228"/>
        <v>#N/A</v>
      </c>
      <c r="E794" s="255" t="e">
        <f t="shared" si="229"/>
        <v>#N/A</v>
      </c>
      <c r="F794" s="278" t="e">
        <f t="shared" si="230"/>
        <v>#REF!</v>
      </c>
      <c r="H794" s="245"/>
      <c r="I794" s="245"/>
    </row>
    <row r="795" spans="1:9" ht="20.25" x14ac:dyDescent="0.2">
      <c r="A795" s="247">
        <v>7</v>
      </c>
      <c r="B795" s="254">
        <f>[8]T61!C11</f>
        <v>0</v>
      </c>
      <c r="C795" s="272" t="e">
        <f t="shared" si="227"/>
        <v>#N/A</v>
      </c>
      <c r="D795" s="271" t="e">
        <f t="shared" si="228"/>
        <v>#N/A</v>
      </c>
      <c r="E795" s="255" t="e">
        <f t="shared" si="229"/>
        <v>#N/A</v>
      </c>
      <c r="F795" s="278" t="e">
        <f t="shared" si="230"/>
        <v>#REF!</v>
      </c>
      <c r="H795" s="245"/>
      <c r="I795" s="245"/>
    </row>
    <row r="796" spans="1:9" ht="20.25" x14ac:dyDescent="0.2">
      <c r="A796" s="247">
        <v>8</v>
      </c>
      <c r="B796" s="254">
        <f>[8]T61!C12</f>
        <v>0</v>
      </c>
      <c r="C796" s="272" t="e">
        <f t="shared" si="227"/>
        <v>#N/A</v>
      </c>
      <c r="D796" s="271" t="e">
        <f t="shared" si="228"/>
        <v>#N/A</v>
      </c>
      <c r="E796" s="255" t="e">
        <f t="shared" si="229"/>
        <v>#N/A</v>
      </c>
      <c r="F796" s="278" t="e">
        <f t="shared" si="230"/>
        <v>#REF!</v>
      </c>
      <c r="H796" s="245"/>
      <c r="I796" s="245"/>
    </row>
    <row r="797" spans="1:9" ht="20.25" x14ac:dyDescent="0.2">
      <c r="A797" s="279"/>
      <c r="B797" s="254"/>
      <c r="C797" s="272"/>
      <c r="D797" s="271"/>
      <c r="E797" s="255"/>
      <c r="F797" s="274"/>
      <c r="H797" s="245"/>
      <c r="I797" s="245"/>
    </row>
    <row r="798" spans="1:9" ht="20.25" x14ac:dyDescent="0.2">
      <c r="A798" s="247" t="s">
        <v>0</v>
      </c>
      <c r="B798" s="250" t="s">
        <v>92</v>
      </c>
      <c r="C798" s="287" t="str">
        <f>VLOOKUP(B798,timetabletrack,2)</f>
        <v>800m Race Runner</v>
      </c>
      <c r="D798" s="280" t="str">
        <f>VLOOKUP(B798,timetabletrack,3)</f>
        <v>Male/Female</v>
      </c>
      <c r="E798" s="285" t="str">
        <f>VLOOKUP(B798,timetabletrack,4)</f>
        <v>RR2</v>
      </c>
      <c r="F798" s="233"/>
      <c r="H798" s="245"/>
      <c r="I798" s="245"/>
    </row>
    <row r="799" spans="1:9" ht="20.25" x14ac:dyDescent="0.2">
      <c r="A799" s="247" t="s">
        <v>24</v>
      </c>
      <c r="B799" s="254"/>
      <c r="C799" s="272"/>
      <c r="D799" s="271"/>
      <c r="E799" s="255"/>
      <c r="F799" s="274"/>
      <c r="H799" s="245"/>
      <c r="I799" s="245"/>
    </row>
    <row r="800" spans="1:9" ht="20.25" x14ac:dyDescent="0.2">
      <c r="A800" s="247">
        <v>1</v>
      </c>
      <c r="B800" s="254">
        <f>[8]T62!C5</f>
        <v>0</v>
      </c>
      <c r="C800" s="272" t="e">
        <f t="shared" ref="C800:C807" si="231">VLOOKUP($B800,athletes,2)</f>
        <v>#N/A</v>
      </c>
      <c r="D800" s="271" t="e">
        <f t="shared" ref="D800:D807" si="232">VLOOKUP($B800,athletes,3)</f>
        <v>#N/A</v>
      </c>
      <c r="E800" s="255" t="e">
        <f t="shared" ref="E800:E807" si="233">VLOOKUP($B800,athletes,4)</f>
        <v>#N/A</v>
      </c>
      <c r="F800" s="278" t="e">
        <f t="shared" ref="F800:F807" si="234">VLOOKUP(B800,classT27,5)</f>
        <v>#REF!</v>
      </c>
      <c r="H800" s="245"/>
      <c r="I800" s="245"/>
    </row>
    <row r="801" spans="1:9" ht="20.25" x14ac:dyDescent="0.2">
      <c r="A801" s="247">
        <v>2</v>
      </c>
      <c r="B801" s="254">
        <f>[8]T62!C6</f>
        <v>148</v>
      </c>
      <c r="C801" s="272" t="str">
        <f t="shared" si="231"/>
        <v>Harris Menshawi</v>
      </c>
      <c r="D801" s="271" t="str">
        <f t="shared" si="232"/>
        <v>Forth Valley</v>
      </c>
      <c r="E801" s="255" t="str">
        <f t="shared" si="233"/>
        <v>RR2</v>
      </c>
      <c r="F801" s="278" t="e">
        <f t="shared" si="234"/>
        <v>#REF!</v>
      </c>
      <c r="H801" s="245"/>
      <c r="I801" s="245"/>
    </row>
    <row r="802" spans="1:9" ht="20.25" x14ac:dyDescent="0.2">
      <c r="A802" s="247">
        <v>3</v>
      </c>
      <c r="B802" s="254">
        <f>[8]T62!C7</f>
        <v>229</v>
      </c>
      <c r="C802" s="272" t="str">
        <f t="shared" si="231"/>
        <v>Lauren Gallagher</v>
      </c>
      <c r="D802" s="271" t="str">
        <f t="shared" si="232"/>
        <v>Red Star</v>
      </c>
      <c r="E802" s="255" t="str">
        <f t="shared" si="233"/>
        <v>RR2</v>
      </c>
      <c r="F802" s="278" t="e">
        <f t="shared" si="234"/>
        <v>#REF!</v>
      </c>
      <c r="H802" s="245"/>
      <c r="I802" s="245"/>
    </row>
    <row r="803" spans="1:9" ht="20.25" x14ac:dyDescent="0.2">
      <c r="A803" s="247">
        <v>4</v>
      </c>
      <c r="B803" s="254">
        <f>[8]T62!C8</f>
        <v>0</v>
      </c>
      <c r="C803" s="272" t="e">
        <f t="shared" si="231"/>
        <v>#N/A</v>
      </c>
      <c r="D803" s="271" t="e">
        <f t="shared" si="232"/>
        <v>#N/A</v>
      </c>
      <c r="E803" s="255" t="e">
        <f t="shared" si="233"/>
        <v>#N/A</v>
      </c>
      <c r="F803" s="278" t="e">
        <f t="shared" si="234"/>
        <v>#REF!</v>
      </c>
      <c r="H803" s="245"/>
      <c r="I803" s="245"/>
    </row>
    <row r="804" spans="1:9" s="246" customFormat="1" ht="20.25" x14ac:dyDescent="0.2">
      <c r="A804" s="247">
        <v>5</v>
      </c>
      <c r="B804" s="254">
        <f>[8]T62!C9</f>
        <v>0</v>
      </c>
      <c r="C804" s="272" t="e">
        <f t="shared" si="231"/>
        <v>#N/A</v>
      </c>
      <c r="D804" s="271" t="e">
        <f t="shared" si="232"/>
        <v>#N/A</v>
      </c>
      <c r="E804" s="255" t="e">
        <f t="shared" si="233"/>
        <v>#N/A</v>
      </c>
      <c r="F804" s="278" t="e">
        <f t="shared" si="234"/>
        <v>#REF!</v>
      </c>
    </row>
    <row r="805" spans="1:9" ht="20.25" x14ac:dyDescent="0.2">
      <c r="A805" s="247">
        <v>6</v>
      </c>
      <c r="B805" s="254">
        <f>[8]T62!C10</f>
        <v>0</v>
      </c>
      <c r="C805" s="272" t="e">
        <f t="shared" si="231"/>
        <v>#N/A</v>
      </c>
      <c r="D805" s="271" t="e">
        <f t="shared" si="232"/>
        <v>#N/A</v>
      </c>
      <c r="E805" s="255" t="e">
        <f t="shared" si="233"/>
        <v>#N/A</v>
      </c>
      <c r="F805" s="278" t="e">
        <f t="shared" si="234"/>
        <v>#REF!</v>
      </c>
      <c r="H805" s="245"/>
      <c r="I805" s="245"/>
    </row>
    <row r="806" spans="1:9" ht="20.25" x14ac:dyDescent="0.2">
      <c r="A806" s="247">
        <v>7</v>
      </c>
      <c r="B806" s="254">
        <f>[8]T62!C11</f>
        <v>0</v>
      </c>
      <c r="C806" s="272" t="e">
        <f t="shared" si="231"/>
        <v>#N/A</v>
      </c>
      <c r="D806" s="271" t="e">
        <f t="shared" si="232"/>
        <v>#N/A</v>
      </c>
      <c r="E806" s="255" t="e">
        <f t="shared" si="233"/>
        <v>#N/A</v>
      </c>
      <c r="F806" s="278" t="e">
        <f t="shared" si="234"/>
        <v>#REF!</v>
      </c>
      <c r="H806" s="245"/>
      <c r="I806" s="245"/>
    </row>
    <row r="807" spans="1:9" ht="20.25" x14ac:dyDescent="0.2">
      <c r="A807" s="247">
        <v>8</v>
      </c>
      <c r="B807" s="254">
        <f>[8]T62!C12</f>
        <v>0</v>
      </c>
      <c r="C807" s="272" t="e">
        <f t="shared" si="231"/>
        <v>#N/A</v>
      </c>
      <c r="D807" s="271" t="e">
        <f t="shared" si="232"/>
        <v>#N/A</v>
      </c>
      <c r="E807" s="255" t="e">
        <f t="shared" si="233"/>
        <v>#N/A</v>
      </c>
      <c r="F807" s="278" t="e">
        <f t="shared" si="234"/>
        <v>#REF!</v>
      </c>
      <c r="H807" s="245"/>
      <c r="I807" s="245"/>
    </row>
    <row r="808" spans="1:9" ht="20.25" x14ac:dyDescent="0.2">
      <c r="A808" s="279"/>
      <c r="B808" s="254"/>
      <c r="C808" s="272"/>
      <c r="D808" s="271"/>
      <c r="E808" s="255"/>
      <c r="F808" s="274"/>
      <c r="H808" s="245"/>
      <c r="I808" s="245"/>
    </row>
    <row r="809" spans="1:9" ht="20.25" x14ac:dyDescent="0.2">
      <c r="A809" s="247" t="s">
        <v>0</v>
      </c>
      <c r="B809" s="250" t="s">
        <v>93</v>
      </c>
      <c r="C809" s="287" t="str">
        <f>VLOOKUP(B809,timetabletrack,2)</f>
        <v>800m WC/RR</v>
      </c>
      <c r="D809" s="280" t="str">
        <f>VLOOKUP(B809,timetabletrack,3)</f>
        <v>Male/Female</v>
      </c>
      <c r="E809" s="285" t="str">
        <f>VLOOKUP(B809,timetabletrack,4)</f>
        <v>WC 123/rr3</v>
      </c>
      <c r="F809" s="233"/>
      <c r="H809" s="245"/>
      <c r="I809" s="245"/>
    </row>
    <row r="810" spans="1:9" ht="20.25" x14ac:dyDescent="0.2">
      <c r="A810" s="247" t="s">
        <v>24</v>
      </c>
      <c r="B810" s="254"/>
      <c r="C810" s="272"/>
      <c r="D810" s="271"/>
      <c r="E810" s="255"/>
      <c r="F810" s="274"/>
      <c r="H810" s="245"/>
      <c r="I810" s="245"/>
    </row>
    <row r="811" spans="1:9" ht="20.25" x14ac:dyDescent="0.2">
      <c r="A811" s="247">
        <v>1</v>
      </c>
      <c r="B811" s="254">
        <f>[8]T63!C5</f>
        <v>0</v>
      </c>
      <c r="C811" s="272" t="e">
        <f t="shared" ref="C811:C818" si="235">VLOOKUP($B811,athletes,2)</f>
        <v>#N/A</v>
      </c>
      <c r="D811" s="271" t="e">
        <f t="shared" ref="D811:D818" si="236">VLOOKUP($B811,athletes,3)</f>
        <v>#N/A</v>
      </c>
      <c r="E811" s="255" t="e">
        <f t="shared" ref="E811:E818" si="237">VLOOKUP($B811,athletes,4)</f>
        <v>#N/A</v>
      </c>
      <c r="F811" s="278" t="e">
        <f t="shared" ref="F811:F818" si="238">VLOOKUP(B811,classT28,5)</f>
        <v>#REF!</v>
      </c>
      <c r="H811" s="245"/>
      <c r="I811" s="245"/>
    </row>
    <row r="812" spans="1:9" ht="20.25" x14ac:dyDescent="0.2">
      <c r="A812" s="247">
        <v>2</v>
      </c>
      <c r="B812" s="254">
        <f>[8]T63!C6</f>
        <v>228</v>
      </c>
      <c r="C812" s="272" t="str">
        <f t="shared" si="235"/>
        <v>Gavin Drysdale</v>
      </c>
      <c r="D812" s="271" t="str">
        <f t="shared" si="236"/>
        <v>Red Star</v>
      </c>
      <c r="E812" s="255" t="str">
        <f t="shared" si="237"/>
        <v>RR3</v>
      </c>
      <c r="F812" s="278" t="e">
        <f t="shared" si="238"/>
        <v>#REF!</v>
      </c>
      <c r="H812" s="245"/>
      <c r="I812" s="245"/>
    </row>
    <row r="813" spans="1:9" ht="20.25" x14ac:dyDescent="0.2">
      <c r="A813" s="247">
        <v>3</v>
      </c>
      <c r="B813" s="254">
        <f>[8]T63!C7</f>
        <v>232</v>
      </c>
      <c r="C813" s="272" t="str">
        <f t="shared" si="235"/>
        <v>Kyle Brotherton</v>
      </c>
      <c r="D813" s="271" t="str">
        <f t="shared" si="236"/>
        <v>Red Star</v>
      </c>
      <c r="E813" s="255" t="str">
        <f t="shared" si="237"/>
        <v>WC3</v>
      </c>
      <c r="F813" s="278" t="e">
        <f t="shared" si="238"/>
        <v>#REF!</v>
      </c>
      <c r="H813" s="245"/>
      <c r="I813" s="245"/>
    </row>
    <row r="814" spans="1:9" ht="20.25" x14ac:dyDescent="0.2">
      <c r="A814" s="247">
        <v>4</v>
      </c>
      <c r="B814" s="254">
        <f>[8]T63!C8</f>
        <v>233</v>
      </c>
      <c r="C814" s="272" t="str">
        <f t="shared" si="235"/>
        <v>Shelby Watson</v>
      </c>
      <c r="D814" s="271" t="str">
        <f t="shared" si="236"/>
        <v>Red Star</v>
      </c>
      <c r="E814" s="255" t="str">
        <f t="shared" si="237"/>
        <v>WC2</v>
      </c>
      <c r="F814" s="278" t="e">
        <f t="shared" si="238"/>
        <v>#REF!</v>
      </c>
      <c r="H814" s="245"/>
      <c r="I814" s="245"/>
    </row>
    <row r="815" spans="1:9" ht="20.25" x14ac:dyDescent="0.2">
      <c r="A815" s="247">
        <v>5</v>
      </c>
      <c r="B815" s="254">
        <f>[8]T63!C9</f>
        <v>234</v>
      </c>
      <c r="C815" s="272" t="str">
        <f t="shared" si="235"/>
        <v>Luke Deighan</v>
      </c>
      <c r="D815" s="271" t="str">
        <f t="shared" si="236"/>
        <v>Red Star</v>
      </c>
      <c r="E815" s="255" t="str">
        <f t="shared" si="237"/>
        <v>WC2</v>
      </c>
      <c r="F815" s="278" t="e">
        <f t="shared" si="238"/>
        <v>#REF!</v>
      </c>
      <c r="H815" s="245"/>
      <c r="I815" s="245"/>
    </row>
    <row r="816" spans="1:9" ht="20.25" x14ac:dyDescent="0.2">
      <c r="A816" s="247">
        <v>6</v>
      </c>
      <c r="B816" s="254">
        <f>[8]T63!C10</f>
        <v>235</v>
      </c>
      <c r="C816" s="272" t="str">
        <f t="shared" si="235"/>
        <v>Gemma Scott</v>
      </c>
      <c r="D816" s="271" t="str">
        <f t="shared" si="236"/>
        <v>Red Star</v>
      </c>
      <c r="E816" s="255" t="str">
        <f t="shared" si="237"/>
        <v>WC2</v>
      </c>
      <c r="F816" s="278" t="e">
        <f t="shared" si="238"/>
        <v>#REF!</v>
      </c>
      <c r="H816" s="245"/>
      <c r="I816" s="245"/>
    </row>
    <row r="817" spans="1:9" ht="20.25" x14ac:dyDescent="0.2">
      <c r="A817" s="247">
        <v>7</v>
      </c>
      <c r="B817" s="254">
        <f>[8]T63!C11</f>
        <v>236</v>
      </c>
      <c r="C817" s="272" t="str">
        <f t="shared" si="235"/>
        <v>Meggan Dawson-Farrell</v>
      </c>
      <c r="D817" s="271" t="str">
        <f t="shared" si="236"/>
        <v>Red Star</v>
      </c>
      <c r="E817" s="255" t="str">
        <f t="shared" si="237"/>
        <v>WC1</v>
      </c>
      <c r="F817" s="278" t="e">
        <f t="shared" si="238"/>
        <v>#REF!</v>
      </c>
      <c r="H817" s="245"/>
      <c r="I817" s="245"/>
    </row>
    <row r="818" spans="1:9" ht="20.25" x14ac:dyDescent="0.2">
      <c r="A818" s="247">
        <v>8</v>
      </c>
      <c r="B818" s="254">
        <f>[8]T63!C12</f>
        <v>4</v>
      </c>
      <c r="C818" s="272" t="str">
        <f t="shared" si="235"/>
        <v>Sean Frame</v>
      </c>
      <c r="D818" s="271" t="str">
        <f t="shared" si="236"/>
        <v>Dumfries &amp; Galloway</v>
      </c>
      <c r="E818" s="255" t="str">
        <f t="shared" si="237"/>
        <v>WC1</v>
      </c>
      <c r="F818" s="278" t="e">
        <f t="shared" si="238"/>
        <v>#REF!</v>
      </c>
      <c r="H818" s="245"/>
      <c r="I818" s="245"/>
    </row>
    <row r="819" spans="1:9" s="246" customFormat="1" ht="20.25" x14ac:dyDescent="0.2">
      <c r="A819" s="279"/>
      <c r="B819" s="254"/>
      <c r="C819" s="272"/>
      <c r="D819" s="271"/>
      <c r="E819" s="255"/>
      <c r="F819" s="274"/>
    </row>
    <row r="820" spans="1:9" ht="20.25" x14ac:dyDescent="0.2">
      <c r="A820" s="247" t="s">
        <v>0</v>
      </c>
      <c r="B820" s="250" t="s">
        <v>94</v>
      </c>
      <c r="C820" s="287" t="str">
        <f>VLOOKUP(B820,timetabletrack,2)</f>
        <v xml:space="preserve">4x100m +68 Secs </v>
      </c>
      <c r="D820" s="280" t="str">
        <f>VLOOKUP(B820,timetabletrack,3)</f>
        <v>Male</v>
      </c>
      <c r="E820" s="285" t="str">
        <f>VLOOKUP(B820,timetabletrack,4)</f>
        <v>LD C</v>
      </c>
      <c r="F820" s="233"/>
      <c r="H820" s="245"/>
      <c r="I820" s="245"/>
    </row>
    <row r="821" spans="1:9" ht="20.25" x14ac:dyDescent="0.2">
      <c r="A821" s="247" t="s">
        <v>24</v>
      </c>
      <c r="B821" s="254"/>
      <c r="C821" s="272"/>
      <c r="D821" s="271"/>
      <c r="E821" s="255"/>
      <c r="F821" s="274"/>
      <c r="H821" s="245"/>
      <c r="I821" s="245"/>
    </row>
    <row r="822" spans="1:9" ht="20.25" x14ac:dyDescent="0.2">
      <c r="A822" s="247">
        <v>1</v>
      </c>
      <c r="B822" s="254">
        <f>[8]T64!C5</f>
        <v>0</v>
      </c>
      <c r="C822" s="272" t="e">
        <f t="shared" ref="C822:C829" si="239">VLOOKUP($B822,athletes,2)</f>
        <v>#N/A</v>
      </c>
      <c r="D822" s="271" t="e">
        <f t="shared" ref="D822:D829" si="240">VLOOKUP($B822,athletes,3)</f>
        <v>#N/A</v>
      </c>
      <c r="E822" s="255" t="e">
        <f t="shared" ref="E822:E829" si="241">VLOOKUP($B822,athletes,4)</f>
        <v>#N/A</v>
      </c>
      <c r="F822" s="278" t="e">
        <f t="shared" ref="F822:F829" si="242">VLOOKUP(B822,classT29,5)</f>
        <v>#REF!</v>
      </c>
      <c r="H822" s="245"/>
      <c r="I822" s="245"/>
    </row>
    <row r="823" spans="1:9" ht="20.25" x14ac:dyDescent="0.2">
      <c r="A823" s="247">
        <v>2</v>
      </c>
      <c r="B823" s="254">
        <f>[8]T64!C6</f>
        <v>0</v>
      </c>
      <c r="C823" s="272" t="e">
        <f t="shared" si="239"/>
        <v>#N/A</v>
      </c>
      <c r="D823" s="271" t="e">
        <f t="shared" si="240"/>
        <v>#N/A</v>
      </c>
      <c r="E823" s="255" t="e">
        <f t="shared" si="241"/>
        <v>#N/A</v>
      </c>
      <c r="F823" s="278" t="e">
        <f t="shared" si="242"/>
        <v>#REF!</v>
      </c>
      <c r="H823" s="245"/>
      <c r="I823" s="245"/>
    </row>
    <row r="824" spans="1:9" ht="20.25" x14ac:dyDescent="0.2">
      <c r="A824" s="247">
        <v>3</v>
      </c>
      <c r="B824" s="254">
        <f>[8]T64!C7</f>
        <v>0</v>
      </c>
      <c r="C824" s="272" t="e">
        <f t="shared" si="239"/>
        <v>#N/A</v>
      </c>
      <c r="D824" s="271" t="e">
        <f t="shared" si="240"/>
        <v>#N/A</v>
      </c>
      <c r="E824" s="255" t="e">
        <f t="shared" si="241"/>
        <v>#N/A</v>
      </c>
      <c r="F824" s="278" t="e">
        <f t="shared" si="242"/>
        <v>#REF!</v>
      </c>
      <c r="H824" s="245"/>
      <c r="I824" s="245"/>
    </row>
    <row r="825" spans="1:9" ht="20.25" x14ac:dyDescent="0.2">
      <c r="A825" s="247">
        <v>4</v>
      </c>
      <c r="B825" s="254">
        <f>[8]T64!C8</f>
        <v>0</v>
      </c>
      <c r="C825" s="272" t="e">
        <f t="shared" si="239"/>
        <v>#N/A</v>
      </c>
      <c r="D825" s="271" t="e">
        <f t="shared" si="240"/>
        <v>#N/A</v>
      </c>
      <c r="E825" s="255" t="e">
        <f t="shared" si="241"/>
        <v>#N/A</v>
      </c>
      <c r="F825" s="278" t="e">
        <f t="shared" si="242"/>
        <v>#REF!</v>
      </c>
      <c r="H825" s="245"/>
      <c r="I825" s="245"/>
    </row>
    <row r="826" spans="1:9" ht="20.25" x14ac:dyDescent="0.2">
      <c r="A826" s="247">
        <v>5</v>
      </c>
      <c r="B826" s="254">
        <f>[8]T64!C9</f>
        <v>0</v>
      </c>
      <c r="C826" s="272" t="e">
        <f t="shared" si="239"/>
        <v>#N/A</v>
      </c>
      <c r="D826" s="271" t="e">
        <f t="shared" si="240"/>
        <v>#N/A</v>
      </c>
      <c r="E826" s="255" t="e">
        <f t="shared" si="241"/>
        <v>#N/A</v>
      </c>
      <c r="F826" s="278" t="e">
        <f t="shared" si="242"/>
        <v>#REF!</v>
      </c>
      <c r="H826" s="245"/>
      <c r="I826" s="245"/>
    </row>
    <row r="827" spans="1:9" ht="20.25" x14ac:dyDescent="0.2">
      <c r="A827" s="247">
        <v>6</v>
      </c>
      <c r="B827" s="254">
        <f>[8]T64!C10</f>
        <v>0</v>
      </c>
      <c r="C827" s="272" t="e">
        <f t="shared" si="239"/>
        <v>#N/A</v>
      </c>
      <c r="D827" s="271" t="e">
        <f t="shared" si="240"/>
        <v>#N/A</v>
      </c>
      <c r="E827" s="255" t="e">
        <f t="shared" si="241"/>
        <v>#N/A</v>
      </c>
      <c r="F827" s="278" t="e">
        <f t="shared" si="242"/>
        <v>#REF!</v>
      </c>
      <c r="H827" s="245"/>
      <c r="I827" s="245"/>
    </row>
    <row r="828" spans="1:9" ht="20.25" x14ac:dyDescent="0.2">
      <c r="A828" s="247">
        <v>7</v>
      </c>
      <c r="B828" s="254">
        <f>[8]T64!C11</f>
        <v>0</v>
      </c>
      <c r="C828" s="272" t="e">
        <f t="shared" si="239"/>
        <v>#N/A</v>
      </c>
      <c r="D828" s="271" t="e">
        <f t="shared" si="240"/>
        <v>#N/A</v>
      </c>
      <c r="E828" s="255" t="e">
        <f t="shared" si="241"/>
        <v>#N/A</v>
      </c>
      <c r="F828" s="278" t="e">
        <f t="shared" si="242"/>
        <v>#REF!</v>
      </c>
      <c r="H828" s="245"/>
      <c r="I828" s="245"/>
    </row>
    <row r="829" spans="1:9" ht="20.25" x14ac:dyDescent="0.2">
      <c r="A829" s="247">
        <v>8</v>
      </c>
      <c r="B829" s="254">
        <f>[8]T64!C12</f>
        <v>0</v>
      </c>
      <c r="C829" s="272" t="e">
        <f t="shared" si="239"/>
        <v>#N/A</v>
      </c>
      <c r="D829" s="271" t="e">
        <f t="shared" si="240"/>
        <v>#N/A</v>
      </c>
      <c r="E829" s="255" t="e">
        <f t="shared" si="241"/>
        <v>#N/A</v>
      </c>
      <c r="F829" s="278" t="e">
        <f t="shared" si="242"/>
        <v>#REF!</v>
      </c>
      <c r="H829" s="245"/>
      <c r="I829" s="245"/>
    </row>
    <row r="830" spans="1:9" ht="20.25" x14ac:dyDescent="0.2">
      <c r="A830" s="279"/>
      <c r="B830" s="254"/>
      <c r="C830" s="272"/>
      <c r="D830" s="271"/>
      <c r="E830" s="255"/>
      <c r="F830" s="274"/>
      <c r="H830" s="245"/>
      <c r="I830" s="245"/>
    </row>
    <row r="831" spans="1:9" ht="20.25" x14ac:dyDescent="0.2">
      <c r="A831" s="247" t="s">
        <v>0</v>
      </c>
      <c r="B831" s="250" t="s">
        <v>95</v>
      </c>
      <c r="C831" s="287" t="str">
        <f>VLOOKUP(B831,timetabletrack,2)</f>
        <v>4x100m +69/-69 Secs</v>
      </c>
      <c r="D831" s="280" t="str">
        <f>VLOOKUP(B831,timetabletrack,3)</f>
        <v>Female</v>
      </c>
      <c r="E831" s="285" t="str">
        <f>VLOOKUP(B831,timetabletrack,4)</f>
        <v>LD A/B</v>
      </c>
      <c r="F831" s="291"/>
      <c r="H831" s="245"/>
      <c r="I831" s="245"/>
    </row>
    <row r="832" spans="1:9" ht="20.25" x14ac:dyDescent="0.2">
      <c r="A832" s="247" t="s">
        <v>24</v>
      </c>
      <c r="B832" s="254"/>
      <c r="C832" s="272"/>
      <c r="D832" s="271"/>
      <c r="E832" s="255"/>
      <c r="F832" s="274"/>
      <c r="H832" s="245"/>
      <c r="I832" s="245"/>
    </row>
    <row r="833" spans="1:9" ht="20.25" x14ac:dyDescent="0.2">
      <c r="A833" s="247">
        <v>1</v>
      </c>
      <c r="B833" s="254">
        <f>[8]T65!C5</f>
        <v>0</v>
      </c>
      <c r="C833" s="272" t="e">
        <f t="shared" ref="C833:C840" si="243">VLOOKUP($B833,athletes,2)</f>
        <v>#N/A</v>
      </c>
      <c r="D833" s="271" t="e">
        <f t="shared" ref="D833:D840" si="244">VLOOKUP($B833,athletes,3)</f>
        <v>#N/A</v>
      </c>
      <c r="E833" s="255" t="e">
        <f t="shared" ref="E833:E840" si="245">VLOOKUP($B833,athletes,4)</f>
        <v>#N/A</v>
      </c>
      <c r="F833" s="278" t="e">
        <f t="shared" ref="F833:F840" si="246">VLOOKUP(B833,classT30,5)</f>
        <v>#REF!</v>
      </c>
      <c r="H833" s="245"/>
      <c r="I833" s="245"/>
    </row>
    <row r="834" spans="1:9" s="246" customFormat="1" ht="20.25" x14ac:dyDescent="0.2">
      <c r="A834" s="247">
        <v>2</v>
      </c>
      <c r="B834" s="254">
        <f>[8]T65!C6</f>
        <v>0</v>
      </c>
      <c r="C834" s="272" t="e">
        <f t="shared" si="243"/>
        <v>#N/A</v>
      </c>
      <c r="D834" s="271" t="e">
        <f t="shared" si="244"/>
        <v>#N/A</v>
      </c>
      <c r="E834" s="255" t="e">
        <f t="shared" si="245"/>
        <v>#N/A</v>
      </c>
      <c r="F834" s="278" t="e">
        <f t="shared" si="246"/>
        <v>#REF!</v>
      </c>
    </row>
    <row r="835" spans="1:9" ht="20.25" x14ac:dyDescent="0.2">
      <c r="A835" s="247">
        <v>3</v>
      </c>
      <c r="B835" s="254">
        <f>[8]T65!C7</f>
        <v>0</v>
      </c>
      <c r="C835" s="272" t="e">
        <f t="shared" si="243"/>
        <v>#N/A</v>
      </c>
      <c r="D835" s="271" t="e">
        <f t="shared" si="244"/>
        <v>#N/A</v>
      </c>
      <c r="E835" s="255" t="e">
        <f t="shared" si="245"/>
        <v>#N/A</v>
      </c>
      <c r="F835" s="278" t="e">
        <f t="shared" si="246"/>
        <v>#REF!</v>
      </c>
      <c r="H835" s="245"/>
      <c r="I835" s="245"/>
    </row>
    <row r="836" spans="1:9" ht="20.25" x14ac:dyDescent="0.2">
      <c r="A836" s="247">
        <v>4</v>
      </c>
      <c r="B836" s="254">
        <f>[8]T65!C8</f>
        <v>0</v>
      </c>
      <c r="C836" s="272" t="e">
        <f t="shared" si="243"/>
        <v>#N/A</v>
      </c>
      <c r="D836" s="271" t="e">
        <f t="shared" si="244"/>
        <v>#N/A</v>
      </c>
      <c r="E836" s="255" t="e">
        <f t="shared" si="245"/>
        <v>#N/A</v>
      </c>
      <c r="F836" s="278" t="e">
        <f t="shared" si="246"/>
        <v>#REF!</v>
      </c>
      <c r="H836" s="245"/>
      <c r="I836" s="245"/>
    </row>
    <row r="837" spans="1:9" ht="20.25" x14ac:dyDescent="0.2">
      <c r="A837" s="247">
        <v>5</v>
      </c>
      <c r="B837" s="254">
        <f>[8]T65!C9</f>
        <v>0</v>
      </c>
      <c r="C837" s="272" t="e">
        <f t="shared" si="243"/>
        <v>#N/A</v>
      </c>
      <c r="D837" s="271" t="e">
        <f t="shared" si="244"/>
        <v>#N/A</v>
      </c>
      <c r="E837" s="255" t="e">
        <f t="shared" si="245"/>
        <v>#N/A</v>
      </c>
      <c r="F837" s="278" t="e">
        <f t="shared" si="246"/>
        <v>#REF!</v>
      </c>
      <c r="H837" s="245"/>
      <c r="I837" s="245"/>
    </row>
    <row r="838" spans="1:9" ht="20.25" x14ac:dyDescent="0.2">
      <c r="A838" s="247">
        <v>6</v>
      </c>
      <c r="B838" s="254">
        <f>[8]T65!C10</f>
        <v>0</v>
      </c>
      <c r="C838" s="272" t="e">
        <f t="shared" si="243"/>
        <v>#N/A</v>
      </c>
      <c r="D838" s="271" t="e">
        <f t="shared" si="244"/>
        <v>#N/A</v>
      </c>
      <c r="E838" s="255" t="e">
        <f t="shared" si="245"/>
        <v>#N/A</v>
      </c>
      <c r="F838" s="278" t="e">
        <f t="shared" si="246"/>
        <v>#REF!</v>
      </c>
      <c r="H838" s="245"/>
      <c r="I838" s="245"/>
    </row>
    <row r="839" spans="1:9" ht="20.25" x14ac:dyDescent="0.2">
      <c r="A839" s="247">
        <v>7</v>
      </c>
      <c r="B839" s="254">
        <f>[8]T65!C11</f>
        <v>0</v>
      </c>
      <c r="C839" s="272" t="e">
        <f t="shared" si="243"/>
        <v>#N/A</v>
      </c>
      <c r="D839" s="271" t="e">
        <f t="shared" si="244"/>
        <v>#N/A</v>
      </c>
      <c r="E839" s="255" t="e">
        <f t="shared" si="245"/>
        <v>#N/A</v>
      </c>
      <c r="F839" s="278" t="e">
        <f t="shared" si="246"/>
        <v>#REF!</v>
      </c>
      <c r="H839" s="245"/>
      <c r="I839" s="245"/>
    </row>
    <row r="840" spans="1:9" ht="20.25" x14ac:dyDescent="0.2">
      <c r="A840" s="247">
        <v>8</v>
      </c>
      <c r="B840" s="254">
        <f>[8]T65!C12</f>
        <v>0</v>
      </c>
      <c r="C840" s="272" t="e">
        <f t="shared" si="243"/>
        <v>#N/A</v>
      </c>
      <c r="D840" s="271" t="e">
        <f t="shared" si="244"/>
        <v>#N/A</v>
      </c>
      <c r="E840" s="255" t="e">
        <f t="shared" si="245"/>
        <v>#N/A</v>
      </c>
      <c r="F840" s="278" t="e">
        <f t="shared" si="246"/>
        <v>#REF!</v>
      </c>
      <c r="H840" s="245"/>
      <c r="I840" s="245"/>
    </row>
    <row r="841" spans="1:9" ht="20.25" x14ac:dyDescent="0.2">
      <c r="A841" s="247"/>
      <c r="B841" s="254"/>
      <c r="C841" s="272"/>
      <c r="D841" s="271"/>
      <c r="E841" s="255"/>
      <c r="F841" s="278"/>
      <c r="H841" s="245"/>
      <c r="I841" s="245"/>
    </row>
    <row r="842" spans="1:9" ht="20.25" x14ac:dyDescent="0.2">
      <c r="A842" s="247" t="s">
        <v>0</v>
      </c>
      <c r="B842" s="250" t="s">
        <v>96</v>
      </c>
      <c r="C842" s="287" t="str">
        <f>VLOOKUP(B842,timetabletrack,2)</f>
        <v>4x100m 60-68 Secs</v>
      </c>
      <c r="D842" s="280" t="str">
        <f>VLOOKUP(B842,timetabletrack,3)</f>
        <v>Male</v>
      </c>
      <c r="E842" s="285" t="str">
        <f>VLOOKUP(B842,timetabletrack,4)</f>
        <v>LD B</v>
      </c>
      <c r="F842" s="291"/>
      <c r="H842" s="245"/>
      <c r="I842" s="245"/>
    </row>
    <row r="843" spans="1:9" ht="20.25" x14ac:dyDescent="0.2">
      <c r="A843" s="247" t="s">
        <v>24</v>
      </c>
      <c r="B843" s="254"/>
      <c r="C843" s="272"/>
      <c r="D843" s="271"/>
      <c r="E843" s="255"/>
      <c r="F843" s="274"/>
      <c r="H843" s="245"/>
      <c r="I843" s="245"/>
    </row>
    <row r="844" spans="1:9" ht="20.25" x14ac:dyDescent="0.2">
      <c r="A844" s="247">
        <v>1</v>
      </c>
      <c r="B844" s="254">
        <f>[8]T66!C5</f>
        <v>0</v>
      </c>
      <c r="C844" s="272" t="e">
        <f t="shared" ref="C844:C851" si="247">VLOOKUP($B844,athletes,2)</f>
        <v>#N/A</v>
      </c>
      <c r="D844" s="271" t="e">
        <f t="shared" ref="D844:D851" si="248">VLOOKUP($B844,athletes,3)</f>
        <v>#N/A</v>
      </c>
      <c r="E844" s="255" t="e">
        <f t="shared" ref="E844:E851" si="249">VLOOKUP($B844,athletes,4)</f>
        <v>#N/A</v>
      </c>
      <c r="F844" s="278" t="e">
        <f t="shared" ref="F844:F851" si="250">VLOOKUP(B844,classT30,5)</f>
        <v>#REF!</v>
      </c>
      <c r="H844" s="245"/>
      <c r="I844" s="245"/>
    </row>
    <row r="845" spans="1:9" ht="20.25" x14ac:dyDescent="0.2">
      <c r="A845" s="247">
        <v>2</v>
      </c>
      <c r="B845" s="254">
        <f>[8]T66!C6</f>
        <v>0</v>
      </c>
      <c r="C845" s="272" t="e">
        <f t="shared" si="247"/>
        <v>#N/A</v>
      </c>
      <c r="D845" s="271" t="e">
        <f t="shared" si="248"/>
        <v>#N/A</v>
      </c>
      <c r="E845" s="255" t="e">
        <f t="shared" si="249"/>
        <v>#N/A</v>
      </c>
      <c r="F845" s="278" t="e">
        <f t="shared" si="250"/>
        <v>#REF!</v>
      </c>
      <c r="H845" s="245"/>
      <c r="I845" s="245"/>
    </row>
    <row r="846" spans="1:9" ht="20.25" x14ac:dyDescent="0.2">
      <c r="A846" s="247">
        <v>3</v>
      </c>
      <c r="B846" s="254">
        <f>[8]T66!C7</f>
        <v>0</v>
      </c>
      <c r="C846" s="272" t="e">
        <f t="shared" si="247"/>
        <v>#N/A</v>
      </c>
      <c r="D846" s="271" t="e">
        <f t="shared" si="248"/>
        <v>#N/A</v>
      </c>
      <c r="E846" s="255" t="e">
        <f t="shared" si="249"/>
        <v>#N/A</v>
      </c>
      <c r="F846" s="278" t="e">
        <f t="shared" si="250"/>
        <v>#REF!</v>
      </c>
      <c r="H846" s="245"/>
      <c r="I846" s="245"/>
    </row>
    <row r="847" spans="1:9" ht="20.25" x14ac:dyDescent="0.2">
      <c r="A847" s="247">
        <v>4</v>
      </c>
      <c r="B847" s="254">
        <f>[8]T66!C8</f>
        <v>0</v>
      </c>
      <c r="C847" s="272" t="e">
        <f t="shared" si="247"/>
        <v>#N/A</v>
      </c>
      <c r="D847" s="271" t="e">
        <f t="shared" si="248"/>
        <v>#N/A</v>
      </c>
      <c r="E847" s="255" t="e">
        <f t="shared" si="249"/>
        <v>#N/A</v>
      </c>
      <c r="F847" s="278" t="e">
        <f t="shared" si="250"/>
        <v>#REF!</v>
      </c>
      <c r="H847" s="245"/>
      <c r="I847" s="245"/>
    </row>
    <row r="848" spans="1:9" ht="20.25" x14ac:dyDescent="0.2">
      <c r="A848" s="247">
        <v>5</v>
      </c>
      <c r="B848" s="254">
        <f>[8]T66!C9</f>
        <v>0</v>
      </c>
      <c r="C848" s="272" t="e">
        <f t="shared" si="247"/>
        <v>#N/A</v>
      </c>
      <c r="D848" s="271" t="e">
        <f t="shared" si="248"/>
        <v>#N/A</v>
      </c>
      <c r="E848" s="255" t="e">
        <f t="shared" si="249"/>
        <v>#N/A</v>
      </c>
      <c r="F848" s="278" t="e">
        <f t="shared" si="250"/>
        <v>#REF!</v>
      </c>
      <c r="H848" s="245"/>
      <c r="I848" s="245"/>
    </row>
    <row r="849" spans="1:9" s="246" customFormat="1" ht="20.25" x14ac:dyDescent="0.2">
      <c r="A849" s="247">
        <v>6</v>
      </c>
      <c r="B849" s="254">
        <f>[8]T66!C10</f>
        <v>0</v>
      </c>
      <c r="C849" s="272" t="e">
        <f t="shared" si="247"/>
        <v>#N/A</v>
      </c>
      <c r="D849" s="271" t="e">
        <f t="shared" si="248"/>
        <v>#N/A</v>
      </c>
      <c r="E849" s="255" t="e">
        <f t="shared" si="249"/>
        <v>#N/A</v>
      </c>
      <c r="F849" s="278" t="e">
        <f t="shared" si="250"/>
        <v>#REF!</v>
      </c>
    </row>
    <row r="850" spans="1:9" ht="20.25" x14ac:dyDescent="0.2">
      <c r="A850" s="247">
        <v>7</v>
      </c>
      <c r="B850" s="254">
        <f>[8]T66!C11</f>
        <v>0</v>
      </c>
      <c r="C850" s="272" t="e">
        <f t="shared" si="247"/>
        <v>#N/A</v>
      </c>
      <c r="D850" s="271" t="e">
        <f t="shared" si="248"/>
        <v>#N/A</v>
      </c>
      <c r="E850" s="255" t="e">
        <f t="shared" si="249"/>
        <v>#N/A</v>
      </c>
      <c r="F850" s="278" t="e">
        <f t="shared" si="250"/>
        <v>#REF!</v>
      </c>
      <c r="H850" s="245"/>
      <c r="I850" s="245"/>
    </row>
    <row r="851" spans="1:9" ht="20.25" x14ac:dyDescent="0.2">
      <c r="A851" s="247">
        <v>8</v>
      </c>
      <c r="B851" s="254">
        <f>[8]T66!C12</f>
        <v>0</v>
      </c>
      <c r="C851" s="272" t="e">
        <f t="shared" si="247"/>
        <v>#N/A</v>
      </c>
      <c r="D851" s="271" t="e">
        <f t="shared" si="248"/>
        <v>#N/A</v>
      </c>
      <c r="E851" s="255" t="e">
        <f t="shared" si="249"/>
        <v>#N/A</v>
      </c>
      <c r="F851" s="278" t="e">
        <f t="shared" si="250"/>
        <v>#REF!</v>
      </c>
      <c r="H851" s="245"/>
      <c r="I851" s="245"/>
    </row>
    <row r="852" spans="1:9" ht="20.25" x14ac:dyDescent="0.2">
      <c r="A852" s="247"/>
      <c r="B852" s="254"/>
      <c r="C852" s="272"/>
      <c r="D852" s="271"/>
      <c r="E852" s="255"/>
      <c r="F852" s="278"/>
      <c r="H852" s="245"/>
      <c r="I852" s="245"/>
    </row>
    <row r="853" spans="1:9" ht="20.25" x14ac:dyDescent="0.2">
      <c r="A853" s="247" t="s">
        <v>0</v>
      </c>
      <c r="B853" s="250" t="s">
        <v>97</v>
      </c>
      <c r="C853" s="287" t="str">
        <f>VLOOKUP(B853,timetabletrack,2)</f>
        <v>4x100m -60 Secs</v>
      </c>
      <c r="D853" s="280" t="str">
        <f>VLOOKUP(B853,timetabletrack,3)</f>
        <v>Male</v>
      </c>
      <c r="E853" s="285" t="str">
        <f>VLOOKUP(B853,timetabletrack,4)</f>
        <v>LD A</v>
      </c>
      <c r="F853" s="291"/>
      <c r="H853" s="245"/>
      <c r="I853" s="245"/>
    </row>
    <row r="854" spans="1:9" ht="20.25" x14ac:dyDescent="0.2">
      <c r="A854" s="247" t="s">
        <v>24</v>
      </c>
      <c r="B854" s="254"/>
      <c r="C854" s="272"/>
      <c r="D854" s="271"/>
      <c r="E854" s="255"/>
      <c r="F854" s="274"/>
      <c r="H854" s="245"/>
      <c r="I854" s="245"/>
    </row>
    <row r="855" spans="1:9" ht="20.25" x14ac:dyDescent="0.2">
      <c r="A855" s="247">
        <v>1</v>
      </c>
      <c r="B855" s="254">
        <f>[8]T67!C5</f>
        <v>0</v>
      </c>
      <c r="C855" s="272" t="e">
        <f t="shared" ref="C855:C862" si="251">VLOOKUP($B855,athletes,2)</f>
        <v>#N/A</v>
      </c>
      <c r="D855" s="271" t="e">
        <f t="shared" ref="D855:D862" si="252">VLOOKUP($B855,athletes,3)</f>
        <v>#N/A</v>
      </c>
      <c r="E855" s="255" t="e">
        <f t="shared" ref="E855:E862" si="253">VLOOKUP($B855,athletes,4)</f>
        <v>#N/A</v>
      </c>
      <c r="F855" s="278" t="e">
        <f t="shared" ref="F855:F862" si="254">VLOOKUP(B855,classT30,5)</f>
        <v>#REF!</v>
      </c>
      <c r="H855" s="245"/>
      <c r="I855" s="245"/>
    </row>
    <row r="856" spans="1:9" ht="20.25" x14ac:dyDescent="0.2">
      <c r="A856" s="247">
        <v>2</v>
      </c>
      <c r="B856" s="254">
        <f>[8]T67!C6</f>
        <v>0</v>
      </c>
      <c r="C856" s="272" t="e">
        <f t="shared" si="251"/>
        <v>#N/A</v>
      </c>
      <c r="D856" s="271" t="e">
        <f t="shared" si="252"/>
        <v>#N/A</v>
      </c>
      <c r="E856" s="255" t="e">
        <f t="shared" si="253"/>
        <v>#N/A</v>
      </c>
      <c r="F856" s="278" t="e">
        <f t="shared" si="254"/>
        <v>#REF!</v>
      </c>
      <c r="H856" s="245"/>
      <c r="I856" s="245"/>
    </row>
    <row r="857" spans="1:9" ht="20.25" x14ac:dyDescent="0.2">
      <c r="A857" s="247">
        <v>3</v>
      </c>
      <c r="B857" s="254">
        <f>[8]T67!C7</f>
        <v>0</v>
      </c>
      <c r="C857" s="272" t="e">
        <f t="shared" si="251"/>
        <v>#N/A</v>
      </c>
      <c r="D857" s="271" t="e">
        <f t="shared" si="252"/>
        <v>#N/A</v>
      </c>
      <c r="E857" s="255" t="e">
        <f t="shared" si="253"/>
        <v>#N/A</v>
      </c>
      <c r="F857" s="278" t="e">
        <f t="shared" si="254"/>
        <v>#REF!</v>
      </c>
      <c r="H857" s="245"/>
      <c r="I857" s="245"/>
    </row>
    <row r="858" spans="1:9" ht="20.25" x14ac:dyDescent="0.2">
      <c r="A858" s="247">
        <v>4</v>
      </c>
      <c r="B858" s="254">
        <f>[8]T67!C8</f>
        <v>0</v>
      </c>
      <c r="C858" s="272" t="e">
        <f t="shared" si="251"/>
        <v>#N/A</v>
      </c>
      <c r="D858" s="271" t="e">
        <f t="shared" si="252"/>
        <v>#N/A</v>
      </c>
      <c r="E858" s="255" t="e">
        <f t="shared" si="253"/>
        <v>#N/A</v>
      </c>
      <c r="F858" s="278" t="e">
        <f t="shared" si="254"/>
        <v>#REF!</v>
      </c>
      <c r="H858" s="245"/>
      <c r="I858" s="245"/>
    </row>
    <row r="859" spans="1:9" ht="20.25" x14ac:dyDescent="0.2">
      <c r="A859" s="247">
        <v>5</v>
      </c>
      <c r="B859" s="254">
        <f>[8]T67!C9</f>
        <v>0</v>
      </c>
      <c r="C859" s="272" t="e">
        <f t="shared" si="251"/>
        <v>#N/A</v>
      </c>
      <c r="D859" s="271" t="e">
        <f t="shared" si="252"/>
        <v>#N/A</v>
      </c>
      <c r="E859" s="255" t="e">
        <f t="shared" si="253"/>
        <v>#N/A</v>
      </c>
      <c r="F859" s="278" t="e">
        <f t="shared" si="254"/>
        <v>#REF!</v>
      </c>
      <c r="H859" s="245"/>
      <c r="I859" s="245"/>
    </row>
    <row r="860" spans="1:9" ht="20.25" x14ac:dyDescent="0.2">
      <c r="A860" s="247">
        <v>6</v>
      </c>
      <c r="B860" s="254">
        <f>[8]T67!C10</f>
        <v>0</v>
      </c>
      <c r="C860" s="272" t="e">
        <f t="shared" si="251"/>
        <v>#N/A</v>
      </c>
      <c r="D860" s="271" t="e">
        <f t="shared" si="252"/>
        <v>#N/A</v>
      </c>
      <c r="E860" s="255" t="e">
        <f t="shared" si="253"/>
        <v>#N/A</v>
      </c>
      <c r="F860" s="278" t="e">
        <f t="shared" si="254"/>
        <v>#REF!</v>
      </c>
      <c r="H860" s="245"/>
      <c r="I860" s="245"/>
    </row>
    <row r="861" spans="1:9" s="246" customFormat="1" ht="20.25" x14ac:dyDescent="0.2">
      <c r="A861" s="247">
        <v>7</v>
      </c>
      <c r="B861" s="254">
        <f>[8]T67!C11</f>
        <v>0</v>
      </c>
      <c r="C861" s="272" t="e">
        <f t="shared" si="251"/>
        <v>#N/A</v>
      </c>
      <c r="D861" s="271" t="e">
        <f t="shared" si="252"/>
        <v>#N/A</v>
      </c>
      <c r="E861" s="255" t="e">
        <f t="shared" si="253"/>
        <v>#N/A</v>
      </c>
      <c r="F861" s="278" t="e">
        <f t="shared" si="254"/>
        <v>#REF!</v>
      </c>
    </row>
    <row r="862" spans="1:9" ht="20.25" x14ac:dyDescent="0.2">
      <c r="A862" s="247">
        <v>8</v>
      </c>
      <c r="B862" s="254">
        <f>[8]T67!C12</f>
        <v>0</v>
      </c>
      <c r="C862" s="272" t="e">
        <f t="shared" si="251"/>
        <v>#N/A</v>
      </c>
      <c r="D862" s="271" t="e">
        <f t="shared" si="252"/>
        <v>#N/A</v>
      </c>
      <c r="E862" s="255" t="e">
        <f t="shared" si="253"/>
        <v>#N/A</v>
      </c>
      <c r="F862" s="278" t="e">
        <f t="shared" si="254"/>
        <v>#REF!</v>
      </c>
      <c r="H862" s="245"/>
      <c r="I862" s="245"/>
    </row>
    <row r="863" spans="1:9" ht="20.25" x14ac:dyDescent="0.2">
      <c r="A863" s="279"/>
      <c r="B863" s="254"/>
      <c r="C863" s="272"/>
      <c r="D863" s="271"/>
      <c r="E863" s="255"/>
      <c r="F863" s="274"/>
      <c r="H863" s="245"/>
      <c r="I863" s="245"/>
    </row>
    <row r="864" spans="1:9" ht="20.25" x14ac:dyDescent="0.2">
      <c r="A864" s="247" t="s">
        <v>0</v>
      </c>
      <c r="B864" s="250" t="s">
        <v>98</v>
      </c>
      <c r="C864" s="287" t="str">
        <f>VLOOKUP(B864,timetabletrack,2)</f>
        <v>4x400m Open</v>
      </c>
      <c r="D864" s="280" t="str">
        <f>VLOOKUP(B864,timetabletrack,3)</f>
        <v>Male/Female</v>
      </c>
      <c r="E864" s="285" t="str">
        <f>VLOOKUP(B864,timetabletrack,4)</f>
        <v>LD</v>
      </c>
      <c r="F864" s="291"/>
      <c r="H864" s="245"/>
      <c r="I864" s="245"/>
    </row>
    <row r="865" spans="1:9" ht="20.25" x14ac:dyDescent="0.2">
      <c r="A865" s="247" t="s">
        <v>24</v>
      </c>
      <c r="B865" s="254"/>
      <c r="C865" s="272"/>
      <c r="D865" s="271"/>
      <c r="E865" s="255"/>
      <c r="F865" s="274"/>
      <c r="H865" s="245"/>
      <c r="I865" s="245"/>
    </row>
    <row r="866" spans="1:9" ht="20.25" x14ac:dyDescent="0.2">
      <c r="A866" s="247">
        <v>1</v>
      </c>
      <c r="B866" s="254">
        <f>[8]T68!C5</f>
        <v>0</v>
      </c>
      <c r="C866" s="272" t="e">
        <f t="shared" ref="C866:C873" si="255">VLOOKUP($B866,athletes,2)</f>
        <v>#N/A</v>
      </c>
      <c r="D866" s="271" t="e">
        <f t="shared" ref="D866:D873" si="256">VLOOKUP($B866,athletes,3)</f>
        <v>#N/A</v>
      </c>
      <c r="E866" s="255" t="e">
        <f t="shared" ref="E866:E873" si="257">VLOOKUP($B866,athletes,4)</f>
        <v>#N/A</v>
      </c>
      <c r="F866" s="278" t="e">
        <f t="shared" ref="F866:F873" si="258">VLOOKUP(B866,classT30,5)</f>
        <v>#REF!</v>
      </c>
      <c r="H866" s="245"/>
      <c r="I866" s="245"/>
    </row>
    <row r="867" spans="1:9" ht="20.25" x14ac:dyDescent="0.2">
      <c r="A867" s="247">
        <v>2</v>
      </c>
      <c r="B867" s="254">
        <f>[8]T68!C6</f>
        <v>0</v>
      </c>
      <c r="C867" s="272" t="e">
        <f t="shared" si="255"/>
        <v>#N/A</v>
      </c>
      <c r="D867" s="271" t="e">
        <f t="shared" si="256"/>
        <v>#N/A</v>
      </c>
      <c r="E867" s="255" t="e">
        <f t="shared" si="257"/>
        <v>#N/A</v>
      </c>
      <c r="F867" s="278" t="e">
        <f t="shared" si="258"/>
        <v>#REF!</v>
      </c>
      <c r="H867" s="245"/>
      <c r="I867" s="245"/>
    </row>
    <row r="868" spans="1:9" ht="20.25" x14ac:dyDescent="0.2">
      <c r="A868" s="247">
        <v>3</v>
      </c>
      <c r="B868" s="254">
        <f>[8]T68!C7</f>
        <v>0</v>
      </c>
      <c r="C868" s="272" t="e">
        <f t="shared" si="255"/>
        <v>#N/A</v>
      </c>
      <c r="D868" s="271" t="e">
        <f t="shared" si="256"/>
        <v>#N/A</v>
      </c>
      <c r="E868" s="255" t="e">
        <f t="shared" si="257"/>
        <v>#N/A</v>
      </c>
      <c r="F868" s="278" t="e">
        <f t="shared" si="258"/>
        <v>#REF!</v>
      </c>
      <c r="H868" s="245"/>
      <c r="I868" s="245"/>
    </row>
    <row r="869" spans="1:9" ht="20.25" x14ac:dyDescent="0.2">
      <c r="A869" s="247">
        <v>4</v>
      </c>
      <c r="B869" s="254">
        <f>[8]T68!C8</f>
        <v>0</v>
      </c>
      <c r="C869" s="272" t="e">
        <f t="shared" si="255"/>
        <v>#N/A</v>
      </c>
      <c r="D869" s="271" t="e">
        <f t="shared" si="256"/>
        <v>#N/A</v>
      </c>
      <c r="E869" s="255" t="e">
        <f t="shared" si="257"/>
        <v>#N/A</v>
      </c>
      <c r="F869" s="278" t="e">
        <f t="shared" si="258"/>
        <v>#REF!</v>
      </c>
      <c r="H869" s="245"/>
      <c r="I869" s="245"/>
    </row>
    <row r="870" spans="1:9" ht="20.25" x14ac:dyDescent="0.2">
      <c r="A870" s="247">
        <v>5</v>
      </c>
      <c r="B870" s="254">
        <f>[8]T68!C9</f>
        <v>0</v>
      </c>
      <c r="C870" s="272" t="e">
        <f t="shared" si="255"/>
        <v>#N/A</v>
      </c>
      <c r="D870" s="271" t="e">
        <f t="shared" si="256"/>
        <v>#N/A</v>
      </c>
      <c r="E870" s="255" t="e">
        <f t="shared" si="257"/>
        <v>#N/A</v>
      </c>
      <c r="F870" s="278" t="e">
        <f t="shared" si="258"/>
        <v>#REF!</v>
      </c>
      <c r="H870" s="245"/>
      <c r="I870" s="245"/>
    </row>
    <row r="871" spans="1:9" ht="20.25" x14ac:dyDescent="0.2">
      <c r="A871" s="247">
        <v>6</v>
      </c>
      <c r="B871" s="254">
        <f>[8]T68!C10</f>
        <v>0</v>
      </c>
      <c r="C871" s="272" t="e">
        <f t="shared" si="255"/>
        <v>#N/A</v>
      </c>
      <c r="D871" s="271" t="e">
        <f t="shared" si="256"/>
        <v>#N/A</v>
      </c>
      <c r="E871" s="255" t="e">
        <f t="shared" si="257"/>
        <v>#N/A</v>
      </c>
      <c r="F871" s="278" t="e">
        <f t="shared" si="258"/>
        <v>#REF!</v>
      </c>
      <c r="H871" s="245"/>
      <c r="I871" s="245"/>
    </row>
    <row r="872" spans="1:9" ht="20.25" x14ac:dyDescent="0.2">
      <c r="A872" s="247">
        <v>7</v>
      </c>
      <c r="B872" s="254">
        <f>[8]T68!C11</f>
        <v>0</v>
      </c>
      <c r="C872" s="272" t="e">
        <f t="shared" si="255"/>
        <v>#N/A</v>
      </c>
      <c r="D872" s="271" t="e">
        <f t="shared" si="256"/>
        <v>#N/A</v>
      </c>
      <c r="E872" s="255" t="e">
        <f t="shared" si="257"/>
        <v>#N/A</v>
      </c>
      <c r="F872" s="278" t="e">
        <f t="shared" si="258"/>
        <v>#REF!</v>
      </c>
      <c r="H872" s="245"/>
      <c r="I872" s="245"/>
    </row>
    <row r="873" spans="1:9" ht="20.25" x14ac:dyDescent="0.2">
      <c r="A873" s="247">
        <v>8</v>
      </c>
      <c r="B873" s="254">
        <f>[8]T68!C12</f>
        <v>0</v>
      </c>
      <c r="C873" s="272" t="e">
        <f t="shared" si="255"/>
        <v>#N/A</v>
      </c>
      <c r="D873" s="271" t="e">
        <f t="shared" si="256"/>
        <v>#N/A</v>
      </c>
      <c r="E873" s="255" t="e">
        <f t="shared" si="257"/>
        <v>#N/A</v>
      </c>
      <c r="F873" s="278" t="e">
        <f t="shared" si="258"/>
        <v>#REF!</v>
      </c>
      <c r="H873" s="245"/>
      <c r="I873" s="245"/>
    </row>
    <row r="874" spans="1:9" ht="20.25" x14ac:dyDescent="0.2">
      <c r="A874" s="247"/>
      <c r="B874" s="254"/>
      <c r="C874" s="272"/>
      <c r="D874" s="271"/>
      <c r="E874" s="255"/>
      <c r="F874" s="278"/>
      <c r="H874" s="245"/>
      <c r="I874" s="245"/>
    </row>
    <row r="875" spans="1:9" s="246" customFormat="1" ht="20.25" x14ac:dyDescent="0.2">
      <c r="A875" s="247" t="s">
        <v>0</v>
      </c>
      <c r="B875" s="250" t="s">
        <v>99</v>
      </c>
      <c r="C875" s="287" t="str">
        <f>VLOOKUP(B875,timetabletrack,2)</f>
        <v>4x400m Open</v>
      </c>
      <c r="D875" s="280" t="str">
        <f>VLOOKUP(B875,timetabletrack,3)</f>
        <v>Male/Female</v>
      </c>
      <c r="E875" s="285" t="str">
        <f>VLOOKUP(B875,timetabletrack,4)</f>
        <v>LD</v>
      </c>
      <c r="F875" s="291"/>
    </row>
    <row r="876" spans="1:9" ht="20.25" x14ac:dyDescent="0.2">
      <c r="A876" s="247" t="s">
        <v>24</v>
      </c>
      <c r="B876" s="254"/>
      <c r="C876" s="272"/>
      <c r="D876" s="271"/>
      <c r="E876" s="255"/>
      <c r="F876" s="274"/>
      <c r="H876" s="245"/>
      <c r="I876" s="245"/>
    </row>
    <row r="877" spans="1:9" ht="20.25" x14ac:dyDescent="0.2">
      <c r="A877" s="247">
        <v>1</v>
      </c>
      <c r="B877" s="254">
        <f>[8]T27A!C5</f>
        <v>0</v>
      </c>
      <c r="C877" s="272" t="e">
        <f t="shared" ref="C877:C884" si="259">VLOOKUP($B877,athletes,2)</f>
        <v>#N/A</v>
      </c>
      <c r="D877" s="271" t="e">
        <f t="shared" ref="D877:D884" si="260">VLOOKUP($B877,athletes,3)</f>
        <v>#N/A</v>
      </c>
      <c r="E877" s="255" t="e">
        <f t="shared" ref="E877:E884" si="261">VLOOKUP($B877,athletes,4)</f>
        <v>#N/A</v>
      </c>
      <c r="F877" s="278" t="e">
        <f t="shared" ref="F877:F884" si="262">VLOOKUP(B877,classT30,5)</f>
        <v>#REF!</v>
      </c>
      <c r="H877" s="245"/>
      <c r="I877" s="245"/>
    </row>
    <row r="878" spans="1:9" ht="20.25" x14ac:dyDescent="0.2">
      <c r="A878" s="247">
        <v>2</v>
      </c>
      <c r="B878" s="254">
        <f>[8]T27A!C6</f>
        <v>148</v>
      </c>
      <c r="C878" s="272" t="str">
        <f t="shared" si="259"/>
        <v>Harris Menshawi</v>
      </c>
      <c r="D878" s="271" t="str">
        <f t="shared" si="260"/>
        <v>Forth Valley</v>
      </c>
      <c r="E878" s="255" t="str">
        <f t="shared" si="261"/>
        <v>RR2</v>
      </c>
      <c r="F878" s="278" t="e">
        <f t="shared" si="262"/>
        <v>#REF!</v>
      </c>
      <c r="H878" s="245"/>
      <c r="I878" s="245"/>
    </row>
    <row r="879" spans="1:9" ht="20.25" x14ac:dyDescent="0.2">
      <c r="A879" s="247">
        <v>3</v>
      </c>
      <c r="B879" s="254">
        <f>[8]T27A!C7</f>
        <v>0</v>
      </c>
      <c r="C879" s="272" t="e">
        <f t="shared" si="259"/>
        <v>#N/A</v>
      </c>
      <c r="D879" s="271" t="e">
        <f t="shared" si="260"/>
        <v>#N/A</v>
      </c>
      <c r="E879" s="255" t="e">
        <f t="shared" si="261"/>
        <v>#N/A</v>
      </c>
      <c r="F879" s="278" t="e">
        <f t="shared" si="262"/>
        <v>#REF!</v>
      </c>
      <c r="H879" s="245"/>
      <c r="I879" s="245"/>
    </row>
    <row r="880" spans="1:9" ht="20.25" x14ac:dyDescent="0.2">
      <c r="A880" s="247">
        <v>4</v>
      </c>
      <c r="B880" s="254">
        <f>[8]T27A!C8</f>
        <v>229</v>
      </c>
      <c r="C880" s="272" t="str">
        <f t="shared" si="259"/>
        <v>Lauren Gallagher</v>
      </c>
      <c r="D880" s="271" t="str">
        <f t="shared" si="260"/>
        <v>Red Star</v>
      </c>
      <c r="E880" s="255" t="str">
        <f t="shared" si="261"/>
        <v>RR2</v>
      </c>
      <c r="F880" s="278" t="e">
        <f t="shared" si="262"/>
        <v>#REF!</v>
      </c>
      <c r="H880" s="245"/>
      <c r="I880" s="245"/>
    </row>
    <row r="881" spans="1:9" ht="20.25" x14ac:dyDescent="0.2">
      <c r="A881" s="247">
        <v>5</v>
      </c>
      <c r="B881" s="254">
        <f>[8]T27A!C9</f>
        <v>0</v>
      </c>
      <c r="C881" s="272" t="e">
        <f t="shared" si="259"/>
        <v>#N/A</v>
      </c>
      <c r="D881" s="271" t="e">
        <f t="shared" si="260"/>
        <v>#N/A</v>
      </c>
      <c r="E881" s="255" t="e">
        <f t="shared" si="261"/>
        <v>#N/A</v>
      </c>
      <c r="F881" s="278" t="e">
        <f t="shared" si="262"/>
        <v>#REF!</v>
      </c>
      <c r="H881" s="245"/>
      <c r="I881" s="245"/>
    </row>
    <row r="882" spans="1:9" ht="20.25" x14ac:dyDescent="0.2">
      <c r="A882" s="247">
        <v>6</v>
      </c>
      <c r="B882" s="254">
        <f>[8]T27A!C10</f>
        <v>159</v>
      </c>
      <c r="C882" s="272" t="str">
        <f t="shared" si="259"/>
        <v>Kerry Mathers</v>
      </c>
      <c r="D882" s="271" t="str">
        <f t="shared" si="260"/>
        <v>Grampian</v>
      </c>
      <c r="E882" s="255" t="str">
        <f t="shared" si="261"/>
        <v>RR2</v>
      </c>
      <c r="F882" s="278" t="e">
        <f t="shared" si="262"/>
        <v>#REF!</v>
      </c>
      <c r="H882" s="245"/>
      <c r="I882" s="245"/>
    </row>
    <row r="883" spans="1:9" ht="20.25" x14ac:dyDescent="0.2">
      <c r="A883" s="247">
        <v>7</v>
      </c>
      <c r="B883" s="254">
        <f>[8]T27A!C11</f>
        <v>0</v>
      </c>
      <c r="C883" s="272" t="e">
        <f t="shared" si="259"/>
        <v>#N/A</v>
      </c>
      <c r="D883" s="271" t="e">
        <f t="shared" si="260"/>
        <v>#N/A</v>
      </c>
      <c r="E883" s="255" t="e">
        <f t="shared" si="261"/>
        <v>#N/A</v>
      </c>
      <c r="F883" s="278" t="e">
        <f t="shared" si="262"/>
        <v>#REF!</v>
      </c>
      <c r="H883" s="245"/>
      <c r="I883" s="245"/>
    </row>
    <row r="884" spans="1:9" ht="20.25" x14ac:dyDescent="0.2">
      <c r="A884" s="247">
        <v>8</v>
      </c>
      <c r="B884" s="254">
        <f>[8]T27A!C12</f>
        <v>0</v>
      </c>
      <c r="C884" s="272" t="e">
        <f t="shared" si="259"/>
        <v>#N/A</v>
      </c>
      <c r="D884" s="271" t="e">
        <f t="shared" si="260"/>
        <v>#N/A</v>
      </c>
      <c r="E884" s="255" t="e">
        <f t="shared" si="261"/>
        <v>#N/A</v>
      </c>
      <c r="F884" s="278" t="e">
        <f t="shared" si="262"/>
        <v>#REF!</v>
      </c>
      <c r="H884" s="245"/>
      <c r="I884" s="245"/>
    </row>
    <row r="885" spans="1:9" ht="20.25" x14ac:dyDescent="0.2">
      <c r="A885" s="247"/>
      <c r="B885" s="254"/>
      <c r="C885" s="272"/>
      <c r="D885" s="271"/>
      <c r="E885" s="255"/>
      <c r="F885" s="278"/>
      <c r="H885" s="245"/>
      <c r="I885" s="245"/>
    </row>
    <row r="886" spans="1:9" ht="20.25" x14ac:dyDescent="0.2">
      <c r="A886" s="247" t="s">
        <v>0</v>
      </c>
      <c r="B886" s="250" t="s">
        <v>100</v>
      </c>
      <c r="C886" s="287" t="str">
        <f>VLOOKUP(B886,timetabletrack,2)</f>
        <v>4x400m Open</v>
      </c>
      <c r="D886" s="280" t="str">
        <f>VLOOKUP(B886,timetabletrack,3)</f>
        <v>Male/Female</v>
      </c>
      <c r="E886" s="285" t="str">
        <f>VLOOKUP(B886,timetabletrack,4)</f>
        <v>LD</v>
      </c>
      <c r="F886" s="233"/>
      <c r="H886" s="245"/>
      <c r="I886" s="245"/>
    </row>
    <row r="887" spans="1:9" ht="20.25" x14ac:dyDescent="0.2">
      <c r="A887" s="247" t="s">
        <v>24</v>
      </c>
      <c r="B887" s="254"/>
      <c r="C887" s="272"/>
      <c r="D887" s="271"/>
      <c r="E887" s="255"/>
      <c r="F887" s="274"/>
      <c r="H887" s="245"/>
      <c r="I887" s="245"/>
    </row>
    <row r="888" spans="1:9" ht="20.25" x14ac:dyDescent="0.2">
      <c r="A888" s="247">
        <v>1</v>
      </c>
      <c r="B888" s="254">
        <f>[8]T27B!C5</f>
        <v>234</v>
      </c>
      <c r="C888" s="272" t="str">
        <f t="shared" ref="C888:C895" si="263">VLOOKUP($B888,athletes,2)</f>
        <v>Luke Deighan</v>
      </c>
      <c r="D888" s="271" t="str">
        <f t="shared" ref="D888:D895" si="264">VLOOKUP($B888,athletes,3)</f>
        <v>Red Star</v>
      </c>
      <c r="E888" s="255" t="str">
        <f t="shared" ref="E888:E895" si="265">VLOOKUP($B888,athletes,4)</f>
        <v>WC2</v>
      </c>
      <c r="F888" s="278" t="e">
        <f t="shared" ref="F888:F895" si="266">VLOOKUP(B888,classT24,5)</f>
        <v>#REF!</v>
      </c>
      <c r="H888" s="245"/>
      <c r="I888" s="245"/>
    </row>
    <row r="889" spans="1:9" ht="20.25" x14ac:dyDescent="0.2">
      <c r="A889" s="247">
        <v>2</v>
      </c>
      <c r="B889" s="254">
        <f>[8]T27B!C6</f>
        <v>232</v>
      </c>
      <c r="C889" s="272" t="str">
        <f t="shared" si="263"/>
        <v>Kyle Brotherton</v>
      </c>
      <c r="D889" s="271" t="str">
        <f t="shared" si="264"/>
        <v>Red Star</v>
      </c>
      <c r="E889" s="255" t="str">
        <f t="shared" si="265"/>
        <v>WC3</v>
      </c>
      <c r="F889" s="278" t="e">
        <f t="shared" si="266"/>
        <v>#REF!</v>
      </c>
      <c r="H889" s="245"/>
      <c r="I889" s="245"/>
    </row>
    <row r="890" spans="1:9" s="246" customFormat="1" ht="20.25" x14ac:dyDescent="0.2">
      <c r="A890" s="247">
        <v>3</v>
      </c>
      <c r="B890" s="254">
        <f>[8]T27B!C7</f>
        <v>242</v>
      </c>
      <c r="C890" s="272" t="str">
        <f t="shared" si="263"/>
        <v>Murran Mackay</v>
      </c>
      <c r="D890" s="271" t="str">
        <f t="shared" si="264"/>
        <v>Red Star</v>
      </c>
      <c r="E890" s="255" t="str">
        <f t="shared" si="265"/>
        <v>WC3</v>
      </c>
      <c r="F890" s="278" t="e">
        <f t="shared" si="266"/>
        <v>#REF!</v>
      </c>
    </row>
    <row r="891" spans="1:9" ht="20.25" x14ac:dyDescent="0.2">
      <c r="A891" s="247">
        <v>4</v>
      </c>
      <c r="B891" s="254">
        <f>[8]T27B!C8</f>
        <v>228</v>
      </c>
      <c r="C891" s="272" t="str">
        <f t="shared" si="263"/>
        <v>Gavin Drysdale</v>
      </c>
      <c r="D891" s="271" t="str">
        <f t="shared" si="264"/>
        <v>Red Star</v>
      </c>
      <c r="E891" s="255" t="str">
        <f t="shared" si="265"/>
        <v>RR3</v>
      </c>
      <c r="F891" s="278" t="e">
        <f t="shared" si="266"/>
        <v>#REF!</v>
      </c>
      <c r="H891" s="245"/>
      <c r="I891" s="245"/>
    </row>
    <row r="892" spans="1:9" ht="20.25" x14ac:dyDescent="0.2">
      <c r="A892" s="247">
        <v>5</v>
      </c>
      <c r="B892" s="254">
        <f>[8]T27B!C9</f>
        <v>4</v>
      </c>
      <c r="C892" s="272" t="str">
        <f t="shared" si="263"/>
        <v>Sean Frame</v>
      </c>
      <c r="D892" s="271" t="str">
        <f t="shared" si="264"/>
        <v>Dumfries &amp; Galloway</v>
      </c>
      <c r="E892" s="255" t="str">
        <f t="shared" si="265"/>
        <v>WC1</v>
      </c>
      <c r="F892" s="278" t="e">
        <f t="shared" si="266"/>
        <v>#REF!</v>
      </c>
      <c r="H892" s="245"/>
      <c r="I892" s="245"/>
    </row>
    <row r="893" spans="1:9" ht="20.25" x14ac:dyDescent="0.2">
      <c r="A893" s="247">
        <v>6</v>
      </c>
      <c r="B893" s="254">
        <f>[8]T27B!C10</f>
        <v>236</v>
      </c>
      <c r="C893" s="272" t="str">
        <f t="shared" si="263"/>
        <v>Meggan Dawson-Farrell</v>
      </c>
      <c r="D893" s="271" t="str">
        <f t="shared" si="264"/>
        <v>Red Star</v>
      </c>
      <c r="E893" s="255" t="str">
        <f t="shared" si="265"/>
        <v>WC1</v>
      </c>
      <c r="F893" s="278" t="e">
        <f t="shared" si="266"/>
        <v>#REF!</v>
      </c>
      <c r="H893" s="245"/>
      <c r="I893" s="245"/>
    </row>
    <row r="894" spans="1:9" ht="20.25" x14ac:dyDescent="0.2">
      <c r="A894" s="247">
        <v>7</v>
      </c>
      <c r="B894" s="254">
        <f>[8]T27B!C11</f>
        <v>235</v>
      </c>
      <c r="C894" s="272" t="str">
        <f t="shared" si="263"/>
        <v>Gemma Scott</v>
      </c>
      <c r="D894" s="271" t="str">
        <f t="shared" si="264"/>
        <v>Red Star</v>
      </c>
      <c r="E894" s="255" t="str">
        <f t="shared" si="265"/>
        <v>WC2</v>
      </c>
      <c r="F894" s="278" t="e">
        <f t="shared" si="266"/>
        <v>#REF!</v>
      </c>
      <c r="H894" s="245"/>
      <c r="I894" s="245"/>
    </row>
    <row r="895" spans="1:9" ht="20.25" x14ac:dyDescent="0.2">
      <c r="A895" s="247">
        <v>8</v>
      </c>
      <c r="B895" s="254">
        <f>[8]T27B!C12</f>
        <v>233</v>
      </c>
      <c r="C895" s="272" t="str">
        <f t="shared" si="263"/>
        <v>Shelby Watson</v>
      </c>
      <c r="D895" s="271" t="str">
        <f t="shared" si="264"/>
        <v>Red Star</v>
      </c>
      <c r="E895" s="255" t="str">
        <f t="shared" si="265"/>
        <v>WC2</v>
      </c>
      <c r="F895" s="278" t="e">
        <f t="shared" si="266"/>
        <v>#REF!</v>
      </c>
      <c r="H895" s="245"/>
      <c r="I895" s="245"/>
    </row>
    <row r="896" spans="1:9" ht="20.25" x14ac:dyDescent="0.2">
      <c r="A896" s="279"/>
      <c r="B896" s="254"/>
      <c r="C896" s="272"/>
      <c r="D896" s="271"/>
      <c r="E896" s="255"/>
      <c r="F896" s="274"/>
      <c r="H896" s="245"/>
      <c r="I896" s="245"/>
    </row>
    <row r="897" spans="1:9" ht="20.25" x14ac:dyDescent="0.2">
      <c r="A897" s="247" t="s">
        <v>0</v>
      </c>
      <c r="B897" s="250" t="s">
        <v>101</v>
      </c>
      <c r="C897" s="287" t="str">
        <f>VLOOKUP(B897,timetabletrack,2)</f>
        <v>4x400m Open</v>
      </c>
      <c r="D897" s="280" t="str">
        <f>VLOOKUP(B897,timetabletrack,3)</f>
        <v>Male/Female</v>
      </c>
      <c r="E897" s="285" t="str">
        <f>VLOOKUP(B897,timetabletrack,4)</f>
        <v>LD</v>
      </c>
      <c r="F897" s="233"/>
      <c r="H897" s="245"/>
      <c r="I897" s="245"/>
    </row>
    <row r="898" spans="1:9" ht="20.25" x14ac:dyDescent="0.2">
      <c r="A898" s="247" t="s">
        <v>24</v>
      </c>
      <c r="B898" s="254"/>
      <c r="C898" s="272"/>
      <c r="D898" s="271"/>
      <c r="E898" s="255"/>
      <c r="F898" s="274"/>
      <c r="H898" s="245"/>
      <c r="I898" s="245"/>
    </row>
    <row r="899" spans="1:9" ht="20.25" x14ac:dyDescent="0.2">
      <c r="A899" s="247">
        <v>1</v>
      </c>
      <c r="B899" s="254">
        <f>[8]T71!C5</f>
        <v>0</v>
      </c>
      <c r="C899" s="272" t="e">
        <f t="shared" ref="C899:C906" si="267">VLOOKUP($B899,athletes,2)</f>
        <v>#N/A</v>
      </c>
      <c r="D899" s="271" t="e">
        <f t="shared" ref="D899:D906" si="268">VLOOKUP($B899,athletes,3)</f>
        <v>#N/A</v>
      </c>
      <c r="E899" s="255" t="e">
        <f t="shared" ref="E899:E906" si="269">VLOOKUP($B899,athletes,4)</f>
        <v>#N/A</v>
      </c>
      <c r="F899" s="278" t="e">
        <f t="shared" ref="F899:F906" si="270">VLOOKUP(B899,classT25,5)</f>
        <v>#REF!</v>
      </c>
      <c r="H899" s="245"/>
      <c r="I899" s="245"/>
    </row>
    <row r="900" spans="1:9" ht="20.25" x14ac:dyDescent="0.2">
      <c r="A900" s="247">
        <v>2</v>
      </c>
      <c r="B900" s="254">
        <f>[8]T71!C6</f>
        <v>0</v>
      </c>
      <c r="C900" s="272" t="e">
        <f t="shared" si="267"/>
        <v>#N/A</v>
      </c>
      <c r="D900" s="271" t="e">
        <f t="shared" si="268"/>
        <v>#N/A</v>
      </c>
      <c r="E900" s="255" t="e">
        <f t="shared" si="269"/>
        <v>#N/A</v>
      </c>
      <c r="F900" s="278" t="e">
        <f t="shared" si="270"/>
        <v>#REF!</v>
      </c>
      <c r="H900" s="245"/>
      <c r="I900" s="245"/>
    </row>
    <row r="901" spans="1:9" ht="20.25" x14ac:dyDescent="0.2">
      <c r="A901" s="247">
        <v>3</v>
      </c>
      <c r="B901" s="254">
        <f>[8]T71!C7</f>
        <v>0</v>
      </c>
      <c r="C901" s="272" t="e">
        <f t="shared" si="267"/>
        <v>#N/A</v>
      </c>
      <c r="D901" s="271" t="e">
        <f t="shared" si="268"/>
        <v>#N/A</v>
      </c>
      <c r="E901" s="255" t="e">
        <f t="shared" si="269"/>
        <v>#N/A</v>
      </c>
      <c r="F901" s="278" t="e">
        <f t="shared" si="270"/>
        <v>#REF!</v>
      </c>
      <c r="H901" s="245"/>
      <c r="I901" s="245"/>
    </row>
    <row r="902" spans="1:9" ht="20.25" x14ac:dyDescent="0.2">
      <c r="A902" s="247">
        <v>4</v>
      </c>
      <c r="B902" s="254">
        <f>[8]T71!C8</f>
        <v>0</v>
      </c>
      <c r="C902" s="272" t="e">
        <f t="shared" si="267"/>
        <v>#N/A</v>
      </c>
      <c r="D902" s="271" t="e">
        <f t="shared" si="268"/>
        <v>#N/A</v>
      </c>
      <c r="E902" s="255" t="e">
        <f t="shared" si="269"/>
        <v>#N/A</v>
      </c>
      <c r="F902" s="278" t="e">
        <f t="shared" si="270"/>
        <v>#REF!</v>
      </c>
      <c r="H902" s="245"/>
      <c r="I902" s="245"/>
    </row>
    <row r="903" spans="1:9" ht="20.25" x14ac:dyDescent="0.2">
      <c r="A903" s="247">
        <v>5</v>
      </c>
      <c r="B903" s="254">
        <f>[8]T71!C9</f>
        <v>0</v>
      </c>
      <c r="C903" s="272" t="e">
        <f t="shared" si="267"/>
        <v>#N/A</v>
      </c>
      <c r="D903" s="271" t="e">
        <f t="shared" si="268"/>
        <v>#N/A</v>
      </c>
      <c r="E903" s="255" t="e">
        <f t="shared" si="269"/>
        <v>#N/A</v>
      </c>
      <c r="F903" s="278" t="e">
        <f t="shared" si="270"/>
        <v>#REF!</v>
      </c>
      <c r="H903" s="245"/>
      <c r="I903" s="245"/>
    </row>
    <row r="904" spans="1:9" s="246" customFormat="1" ht="20.25" x14ac:dyDescent="0.2">
      <c r="A904" s="247">
        <v>6</v>
      </c>
      <c r="B904" s="254">
        <f>[8]T71!C10</f>
        <v>0</v>
      </c>
      <c r="C904" s="272" t="e">
        <f t="shared" si="267"/>
        <v>#N/A</v>
      </c>
      <c r="D904" s="271" t="e">
        <f t="shared" si="268"/>
        <v>#N/A</v>
      </c>
      <c r="E904" s="255" t="e">
        <f t="shared" si="269"/>
        <v>#N/A</v>
      </c>
      <c r="F904" s="278" t="e">
        <f t="shared" si="270"/>
        <v>#REF!</v>
      </c>
    </row>
    <row r="905" spans="1:9" ht="20.25" x14ac:dyDescent="0.2">
      <c r="A905" s="247">
        <v>7</v>
      </c>
      <c r="B905" s="254">
        <f>[8]T71!C11</f>
        <v>0</v>
      </c>
      <c r="C905" s="272" t="e">
        <f t="shared" si="267"/>
        <v>#N/A</v>
      </c>
      <c r="D905" s="271" t="e">
        <f t="shared" si="268"/>
        <v>#N/A</v>
      </c>
      <c r="E905" s="255" t="e">
        <f t="shared" si="269"/>
        <v>#N/A</v>
      </c>
      <c r="F905" s="278" t="e">
        <f t="shared" si="270"/>
        <v>#REF!</v>
      </c>
      <c r="H905" s="245"/>
      <c r="I905" s="245"/>
    </row>
    <row r="906" spans="1:9" ht="20.25" x14ac:dyDescent="0.2">
      <c r="A906" s="247">
        <v>8</v>
      </c>
      <c r="B906" s="254">
        <f>[8]T71!C12</f>
        <v>0</v>
      </c>
      <c r="C906" s="272" t="e">
        <f t="shared" si="267"/>
        <v>#N/A</v>
      </c>
      <c r="D906" s="271" t="e">
        <f t="shared" si="268"/>
        <v>#N/A</v>
      </c>
      <c r="E906" s="255" t="e">
        <f t="shared" si="269"/>
        <v>#N/A</v>
      </c>
      <c r="F906" s="278" t="e">
        <f t="shared" si="270"/>
        <v>#REF!</v>
      </c>
      <c r="H906" s="245"/>
      <c r="I906" s="245"/>
    </row>
    <row r="907" spans="1:9" ht="20.25" x14ac:dyDescent="0.2">
      <c r="A907" s="279"/>
      <c r="B907" s="254"/>
      <c r="C907" s="272"/>
      <c r="D907" s="271"/>
      <c r="E907" s="255"/>
      <c r="F907" s="274"/>
      <c r="H907" s="245"/>
      <c r="I907" s="245"/>
    </row>
    <row r="908" spans="1:9" ht="20.25" x14ac:dyDescent="0.2">
      <c r="A908" s="247" t="s">
        <v>0</v>
      </c>
      <c r="B908" s="250" t="s">
        <v>102</v>
      </c>
      <c r="C908" s="287" t="str">
        <f>VLOOKUP(B908,timetabletrack,2)</f>
        <v>4x400m Open</v>
      </c>
      <c r="D908" s="280" t="str">
        <f>VLOOKUP(B908,timetabletrack,3)</f>
        <v>Male/Female</v>
      </c>
      <c r="E908" s="285" t="str">
        <f>VLOOKUP(B908,timetabletrack,4)</f>
        <v>LD</v>
      </c>
      <c r="F908" s="233"/>
      <c r="H908" s="245"/>
      <c r="I908" s="245"/>
    </row>
    <row r="909" spans="1:9" ht="20.25" x14ac:dyDescent="0.2">
      <c r="A909" s="247" t="s">
        <v>24</v>
      </c>
      <c r="B909" s="254"/>
      <c r="C909" s="272"/>
      <c r="D909" s="271"/>
      <c r="E909" s="255"/>
      <c r="F909" s="274"/>
      <c r="H909" s="245"/>
      <c r="I909" s="245"/>
    </row>
    <row r="910" spans="1:9" ht="20.25" x14ac:dyDescent="0.2">
      <c r="A910" s="247">
        <v>1</v>
      </c>
      <c r="B910" s="254">
        <f>[8]T72!C5</f>
        <v>0</v>
      </c>
      <c r="C910" s="272" t="e">
        <f t="shared" ref="C910:C917" si="271">VLOOKUP($B910,athletes,2)</f>
        <v>#N/A</v>
      </c>
      <c r="D910" s="271" t="e">
        <f t="shared" ref="D910:D917" si="272">VLOOKUP($B910,athletes,3)</f>
        <v>#N/A</v>
      </c>
      <c r="E910" s="255" t="e">
        <f t="shared" ref="E910:E917" si="273">VLOOKUP($B910,athletes,4)</f>
        <v>#N/A</v>
      </c>
      <c r="F910" s="278" t="e">
        <f t="shared" ref="F910:F917" si="274">VLOOKUP(B910,classT26,5)</f>
        <v>#REF!</v>
      </c>
      <c r="H910" s="245"/>
      <c r="I910" s="245"/>
    </row>
    <row r="911" spans="1:9" ht="20.25" x14ac:dyDescent="0.2">
      <c r="A911" s="247">
        <v>2</v>
      </c>
      <c r="B911" s="254">
        <f>[8]T72!C6</f>
        <v>0</v>
      </c>
      <c r="C911" s="272" t="e">
        <f t="shared" si="271"/>
        <v>#N/A</v>
      </c>
      <c r="D911" s="271" t="e">
        <f t="shared" si="272"/>
        <v>#N/A</v>
      </c>
      <c r="E911" s="255" t="e">
        <f t="shared" si="273"/>
        <v>#N/A</v>
      </c>
      <c r="F911" s="278" t="e">
        <f t="shared" si="274"/>
        <v>#REF!</v>
      </c>
      <c r="H911" s="245"/>
      <c r="I911" s="245"/>
    </row>
    <row r="912" spans="1:9" ht="20.25" x14ac:dyDescent="0.2">
      <c r="A912" s="247">
        <v>3</v>
      </c>
      <c r="B912" s="254">
        <f>[8]T72!C7</f>
        <v>0</v>
      </c>
      <c r="C912" s="272" t="e">
        <f t="shared" si="271"/>
        <v>#N/A</v>
      </c>
      <c r="D912" s="271" t="e">
        <f t="shared" si="272"/>
        <v>#N/A</v>
      </c>
      <c r="E912" s="255" t="e">
        <f t="shared" si="273"/>
        <v>#N/A</v>
      </c>
      <c r="F912" s="278" t="e">
        <f t="shared" si="274"/>
        <v>#REF!</v>
      </c>
      <c r="H912" s="245"/>
      <c r="I912" s="245"/>
    </row>
    <row r="913" spans="1:9" ht="20.25" x14ac:dyDescent="0.2">
      <c r="A913" s="247">
        <v>4</v>
      </c>
      <c r="B913" s="254">
        <f>[8]T72!C8</f>
        <v>0</v>
      </c>
      <c r="C913" s="272" t="e">
        <f t="shared" si="271"/>
        <v>#N/A</v>
      </c>
      <c r="D913" s="271" t="e">
        <f t="shared" si="272"/>
        <v>#N/A</v>
      </c>
      <c r="E913" s="255" t="e">
        <f t="shared" si="273"/>
        <v>#N/A</v>
      </c>
      <c r="F913" s="278" t="e">
        <f t="shared" si="274"/>
        <v>#REF!</v>
      </c>
      <c r="H913" s="245"/>
      <c r="I913" s="245"/>
    </row>
    <row r="914" spans="1:9" ht="20.25" x14ac:dyDescent="0.2">
      <c r="A914" s="247">
        <v>5</v>
      </c>
      <c r="B914" s="254">
        <f>[8]T72!C9</f>
        <v>0</v>
      </c>
      <c r="C914" s="272" t="e">
        <f t="shared" si="271"/>
        <v>#N/A</v>
      </c>
      <c r="D914" s="271" t="e">
        <f t="shared" si="272"/>
        <v>#N/A</v>
      </c>
      <c r="E914" s="255" t="e">
        <f t="shared" si="273"/>
        <v>#N/A</v>
      </c>
      <c r="F914" s="278" t="e">
        <f t="shared" si="274"/>
        <v>#REF!</v>
      </c>
      <c r="H914" s="245"/>
      <c r="I914" s="245"/>
    </row>
    <row r="915" spans="1:9" ht="20.25" x14ac:dyDescent="0.2">
      <c r="A915" s="247">
        <v>6</v>
      </c>
      <c r="B915" s="254">
        <f>[8]T72!C10</f>
        <v>0</v>
      </c>
      <c r="C915" s="272" t="e">
        <f t="shared" si="271"/>
        <v>#N/A</v>
      </c>
      <c r="D915" s="271" t="e">
        <f t="shared" si="272"/>
        <v>#N/A</v>
      </c>
      <c r="E915" s="255" t="e">
        <f t="shared" si="273"/>
        <v>#N/A</v>
      </c>
      <c r="F915" s="278" t="e">
        <f t="shared" si="274"/>
        <v>#REF!</v>
      </c>
      <c r="H915" s="245"/>
      <c r="I915" s="245"/>
    </row>
    <row r="916" spans="1:9" ht="20.25" x14ac:dyDescent="0.2">
      <c r="A916" s="247">
        <v>7</v>
      </c>
      <c r="B916" s="254">
        <f>[8]T72!C11</f>
        <v>0</v>
      </c>
      <c r="C916" s="272" t="e">
        <f t="shared" si="271"/>
        <v>#N/A</v>
      </c>
      <c r="D916" s="271" t="e">
        <f t="shared" si="272"/>
        <v>#N/A</v>
      </c>
      <c r="E916" s="255" t="e">
        <f t="shared" si="273"/>
        <v>#N/A</v>
      </c>
      <c r="F916" s="278" t="e">
        <f t="shared" si="274"/>
        <v>#REF!</v>
      </c>
      <c r="H916" s="245"/>
      <c r="I916" s="245"/>
    </row>
    <row r="917" spans="1:9" ht="20.25" x14ac:dyDescent="0.2">
      <c r="A917" s="247">
        <v>8</v>
      </c>
      <c r="B917" s="254">
        <f>[8]T72!C12</f>
        <v>0</v>
      </c>
      <c r="C917" s="272" t="e">
        <f t="shared" si="271"/>
        <v>#N/A</v>
      </c>
      <c r="D917" s="271" t="e">
        <f t="shared" si="272"/>
        <v>#N/A</v>
      </c>
      <c r="E917" s="255" t="e">
        <f t="shared" si="273"/>
        <v>#N/A</v>
      </c>
      <c r="F917" s="278" t="e">
        <f t="shared" si="274"/>
        <v>#REF!</v>
      </c>
      <c r="H917" s="245"/>
      <c r="I917" s="245"/>
    </row>
    <row r="918" spans="1:9" ht="20.25" x14ac:dyDescent="0.2">
      <c r="A918" s="279"/>
      <c r="B918" s="254"/>
      <c r="C918" s="272"/>
      <c r="D918" s="271"/>
      <c r="E918" s="255"/>
      <c r="F918" s="274"/>
      <c r="H918" s="245"/>
      <c r="I918" s="245"/>
    </row>
    <row r="919" spans="1:9" ht="20.25" x14ac:dyDescent="0.2">
      <c r="A919" s="247" t="s">
        <v>0</v>
      </c>
      <c r="B919" s="250" t="s">
        <v>103</v>
      </c>
      <c r="C919" s="287" t="str">
        <f>VLOOKUP(B919,timetabletrack,2)</f>
        <v>4x400m Open</v>
      </c>
      <c r="D919" s="280" t="str">
        <f>VLOOKUP(B919,timetabletrack,3)</f>
        <v>Male/Female</v>
      </c>
      <c r="E919" s="285" t="str">
        <f>VLOOKUP(B919,timetabletrack,4)</f>
        <v>LD</v>
      </c>
      <c r="F919" s="233"/>
      <c r="H919" s="245"/>
      <c r="I919" s="245"/>
    </row>
    <row r="920" spans="1:9" s="246" customFormat="1" ht="20.25" x14ac:dyDescent="0.2">
      <c r="A920" s="247" t="s">
        <v>24</v>
      </c>
      <c r="B920" s="254"/>
      <c r="C920" s="272"/>
      <c r="D920" s="271"/>
      <c r="E920" s="255"/>
      <c r="F920" s="274"/>
    </row>
    <row r="921" spans="1:9" ht="20.25" x14ac:dyDescent="0.2">
      <c r="A921" s="247">
        <v>1</v>
      </c>
      <c r="B921" s="254">
        <f>[8]T73!C5</f>
        <v>0</v>
      </c>
      <c r="C921" s="272" t="e">
        <f t="shared" ref="C921:C928" si="275">VLOOKUP($B921,athletes,2)</f>
        <v>#N/A</v>
      </c>
      <c r="D921" s="271" t="e">
        <f t="shared" ref="D921:D928" si="276">VLOOKUP($B921,athletes,3)</f>
        <v>#N/A</v>
      </c>
      <c r="E921" s="255" t="e">
        <f t="shared" ref="E921:E928" si="277">VLOOKUP($B921,athletes,4)</f>
        <v>#N/A</v>
      </c>
      <c r="F921" s="278" t="e">
        <f t="shared" ref="F921:F928" si="278">VLOOKUP(B921,classT27,5)</f>
        <v>#REF!</v>
      </c>
      <c r="H921" s="245"/>
      <c r="I921" s="245"/>
    </row>
    <row r="922" spans="1:9" ht="20.25" x14ac:dyDescent="0.2">
      <c r="A922" s="247">
        <v>2</v>
      </c>
      <c r="B922" s="254">
        <f>[8]T73!C6</f>
        <v>0</v>
      </c>
      <c r="C922" s="272" t="e">
        <f t="shared" si="275"/>
        <v>#N/A</v>
      </c>
      <c r="D922" s="271" t="e">
        <f t="shared" si="276"/>
        <v>#N/A</v>
      </c>
      <c r="E922" s="255" t="e">
        <f t="shared" si="277"/>
        <v>#N/A</v>
      </c>
      <c r="F922" s="278" t="e">
        <f t="shared" si="278"/>
        <v>#REF!</v>
      </c>
      <c r="H922" s="245"/>
      <c r="I922" s="245"/>
    </row>
    <row r="923" spans="1:9" ht="20.25" x14ac:dyDescent="0.2">
      <c r="A923" s="247">
        <v>3</v>
      </c>
      <c r="B923" s="254">
        <f>[8]T73!C7</f>
        <v>0</v>
      </c>
      <c r="C923" s="272" t="e">
        <f t="shared" si="275"/>
        <v>#N/A</v>
      </c>
      <c r="D923" s="271" t="e">
        <f t="shared" si="276"/>
        <v>#N/A</v>
      </c>
      <c r="E923" s="255" t="e">
        <f t="shared" si="277"/>
        <v>#N/A</v>
      </c>
      <c r="F923" s="278" t="e">
        <f t="shared" si="278"/>
        <v>#REF!</v>
      </c>
      <c r="H923" s="245"/>
      <c r="I923" s="245"/>
    </row>
    <row r="924" spans="1:9" ht="20.25" x14ac:dyDescent="0.2">
      <c r="A924" s="247">
        <v>4</v>
      </c>
      <c r="B924" s="254">
        <f>[8]T73!C8</f>
        <v>0</v>
      </c>
      <c r="C924" s="272" t="e">
        <f t="shared" si="275"/>
        <v>#N/A</v>
      </c>
      <c r="D924" s="271" t="e">
        <f t="shared" si="276"/>
        <v>#N/A</v>
      </c>
      <c r="E924" s="255" t="e">
        <f t="shared" si="277"/>
        <v>#N/A</v>
      </c>
      <c r="F924" s="278" t="e">
        <f t="shared" si="278"/>
        <v>#REF!</v>
      </c>
      <c r="H924" s="245"/>
      <c r="I924" s="245"/>
    </row>
    <row r="925" spans="1:9" ht="20.25" x14ac:dyDescent="0.2">
      <c r="A925" s="247">
        <v>5</v>
      </c>
      <c r="B925" s="254">
        <f>[8]T73!C9</f>
        <v>0</v>
      </c>
      <c r="C925" s="272" t="e">
        <f t="shared" si="275"/>
        <v>#N/A</v>
      </c>
      <c r="D925" s="271" t="e">
        <f t="shared" si="276"/>
        <v>#N/A</v>
      </c>
      <c r="E925" s="255" t="e">
        <f t="shared" si="277"/>
        <v>#N/A</v>
      </c>
      <c r="F925" s="278" t="e">
        <f t="shared" si="278"/>
        <v>#REF!</v>
      </c>
      <c r="H925" s="245"/>
      <c r="I925" s="245"/>
    </row>
    <row r="926" spans="1:9" ht="20.25" x14ac:dyDescent="0.2">
      <c r="A926" s="247">
        <v>6</v>
      </c>
      <c r="B926" s="254">
        <f>[8]T73!C10</f>
        <v>0</v>
      </c>
      <c r="C926" s="272" t="e">
        <f t="shared" si="275"/>
        <v>#N/A</v>
      </c>
      <c r="D926" s="271" t="e">
        <f t="shared" si="276"/>
        <v>#N/A</v>
      </c>
      <c r="E926" s="255" t="e">
        <f t="shared" si="277"/>
        <v>#N/A</v>
      </c>
      <c r="F926" s="278" t="e">
        <f t="shared" si="278"/>
        <v>#REF!</v>
      </c>
      <c r="H926" s="245"/>
      <c r="I926" s="245"/>
    </row>
    <row r="927" spans="1:9" ht="20.25" x14ac:dyDescent="0.2">
      <c r="A927" s="247">
        <v>7</v>
      </c>
      <c r="B927" s="254">
        <f>[8]T73!C11</f>
        <v>0</v>
      </c>
      <c r="C927" s="272" t="e">
        <f t="shared" si="275"/>
        <v>#N/A</v>
      </c>
      <c r="D927" s="271" t="e">
        <f t="shared" si="276"/>
        <v>#N/A</v>
      </c>
      <c r="E927" s="255" t="e">
        <f t="shared" si="277"/>
        <v>#N/A</v>
      </c>
      <c r="F927" s="278" t="e">
        <f t="shared" si="278"/>
        <v>#REF!</v>
      </c>
      <c r="H927" s="245"/>
      <c r="I927" s="245"/>
    </row>
    <row r="928" spans="1:9" ht="20.25" x14ac:dyDescent="0.2">
      <c r="A928" s="247">
        <v>8</v>
      </c>
      <c r="B928" s="254">
        <f>[8]T73!C12</f>
        <v>0</v>
      </c>
      <c r="C928" s="272" t="e">
        <f t="shared" si="275"/>
        <v>#N/A</v>
      </c>
      <c r="D928" s="271" t="e">
        <f t="shared" si="276"/>
        <v>#N/A</v>
      </c>
      <c r="E928" s="255" t="e">
        <f t="shared" si="277"/>
        <v>#N/A</v>
      </c>
      <c r="F928" s="278" t="e">
        <f t="shared" si="278"/>
        <v>#REF!</v>
      </c>
      <c r="H928" s="245"/>
      <c r="I928" s="245"/>
    </row>
    <row r="929" spans="1:9" ht="20.25" x14ac:dyDescent="0.2">
      <c r="A929" s="279"/>
      <c r="B929" s="254"/>
      <c r="C929" s="272"/>
      <c r="D929" s="271"/>
      <c r="E929" s="255"/>
      <c r="F929" s="274"/>
      <c r="H929" s="245"/>
      <c r="I929" s="245"/>
    </row>
    <row r="930" spans="1:9" ht="20.25" x14ac:dyDescent="0.2">
      <c r="A930" s="247" t="s">
        <v>0</v>
      </c>
      <c r="B930" s="250" t="s">
        <v>104</v>
      </c>
      <c r="C930" s="287" t="str">
        <f>VLOOKUP(B930,timetabletrack,2)</f>
        <v>4x400m Open</v>
      </c>
      <c r="D930" s="280" t="str">
        <f>VLOOKUP(B930,timetabletrack,3)</f>
        <v>Male/Female</v>
      </c>
      <c r="E930" s="285" t="str">
        <f>VLOOKUP(B930,timetabletrack,4)</f>
        <v>LD</v>
      </c>
      <c r="F930" s="233"/>
      <c r="H930" s="245"/>
      <c r="I930" s="245"/>
    </row>
    <row r="931" spans="1:9" ht="20.25" x14ac:dyDescent="0.2">
      <c r="A931" s="247" t="s">
        <v>24</v>
      </c>
      <c r="B931" s="254"/>
      <c r="C931" s="272"/>
      <c r="D931" s="271"/>
      <c r="E931" s="255"/>
      <c r="F931" s="274"/>
      <c r="H931" s="245"/>
      <c r="I931" s="245"/>
    </row>
    <row r="932" spans="1:9" ht="20.25" x14ac:dyDescent="0.2">
      <c r="A932" s="247">
        <v>1</v>
      </c>
      <c r="B932" s="254">
        <f>[8]T74!C5</f>
        <v>0</v>
      </c>
      <c r="C932" s="272" t="e">
        <f t="shared" ref="C932:C939" si="279">VLOOKUP($B932,athletes,2)</f>
        <v>#N/A</v>
      </c>
      <c r="D932" s="271" t="e">
        <f t="shared" ref="D932:D939" si="280">VLOOKUP($B932,athletes,3)</f>
        <v>#N/A</v>
      </c>
      <c r="E932" s="255" t="e">
        <f t="shared" ref="E932:E939" si="281">VLOOKUP($B932,athletes,4)</f>
        <v>#N/A</v>
      </c>
      <c r="F932" s="278" t="e">
        <f t="shared" ref="F932:F939" si="282">VLOOKUP(B932,classT28,5)</f>
        <v>#REF!</v>
      </c>
      <c r="H932" s="245"/>
      <c r="I932" s="245"/>
    </row>
    <row r="933" spans="1:9" ht="20.25" x14ac:dyDescent="0.2">
      <c r="A933" s="247">
        <v>2</v>
      </c>
      <c r="B933" s="254">
        <f>[8]T74!C6</f>
        <v>0</v>
      </c>
      <c r="C933" s="272" t="e">
        <f t="shared" si="279"/>
        <v>#N/A</v>
      </c>
      <c r="D933" s="271" t="e">
        <f t="shared" si="280"/>
        <v>#N/A</v>
      </c>
      <c r="E933" s="255" t="e">
        <f t="shared" si="281"/>
        <v>#N/A</v>
      </c>
      <c r="F933" s="278" t="e">
        <f t="shared" si="282"/>
        <v>#REF!</v>
      </c>
      <c r="H933" s="245"/>
      <c r="I933" s="245"/>
    </row>
    <row r="934" spans="1:9" s="246" customFormat="1" ht="20.25" x14ac:dyDescent="0.2">
      <c r="A934" s="247">
        <v>3</v>
      </c>
      <c r="B934" s="254">
        <f>[8]T74!C7</f>
        <v>0</v>
      </c>
      <c r="C934" s="272" t="e">
        <f t="shared" si="279"/>
        <v>#N/A</v>
      </c>
      <c r="D934" s="271" t="e">
        <f t="shared" si="280"/>
        <v>#N/A</v>
      </c>
      <c r="E934" s="255" t="e">
        <f t="shared" si="281"/>
        <v>#N/A</v>
      </c>
      <c r="F934" s="278" t="e">
        <f t="shared" si="282"/>
        <v>#REF!</v>
      </c>
    </row>
    <row r="935" spans="1:9" ht="20.25" x14ac:dyDescent="0.2">
      <c r="A935" s="247">
        <v>4</v>
      </c>
      <c r="B935" s="254">
        <f>[8]T74!C8</f>
        <v>0</v>
      </c>
      <c r="C935" s="272" t="e">
        <f t="shared" si="279"/>
        <v>#N/A</v>
      </c>
      <c r="D935" s="271" t="e">
        <f t="shared" si="280"/>
        <v>#N/A</v>
      </c>
      <c r="E935" s="255" t="e">
        <f t="shared" si="281"/>
        <v>#N/A</v>
      </c>
      <c r="F935" s="278" t="e">
        <f t="shared" si="282"/>
        <v>#REF!</v>
      </c>
      <c r="H935" s="245"/>
      <c r="I935" s="245"/>
    </row>
    <row r="936" spans="1:9" ht="20.25" x14ac:dyDescent="0.2">
      <c r="A936" s="247">
        <v>5</v>
      </c>
      <c r="B936" s="254">
        <f>[8]T74!C9</f>
        <v>0</v>
      </c>
      <c r="C936" s="272" t="e">
        <f t="shared" si="279"/>
        <v>#N/A</v>
      </c>
      <c r="D936" s="271" t="e">
        <f t="shared" si="280"/>
        <v>#N/A</v>
      </c>
      <c r="E936" s="255" t="e">
        <f t="shared" si="281"/>
        <v>#N/A</v>
      </c>
      <c r="F936" s="278" t="e">
        <f t="shared" si="282"/>
        <v>#REF!</v>
      </c>
      <c r="H936" s="245"/>
      <c r="I936" s="245"/>
    </row>
    <row r="937" spans="1:9" ht="20.25" x14ac:dyDescent="0.2">
      <c r="A937" s="247">
        <v>6</v>
      </c>
      <c r="B937" s="254">
        <f>[8]T74!C10</f>
        <v>0</v>
      </c>
      <c r="C937" s="272" t="e">
        <f t="shared" si="279"/>
        <v>#N/A</v>
      </c>
      <c r="D937" s="271" t="e">
        <f t="shared" si="280"/>
        <v>#N/A</v>
      </c>
      <c r="E937" s="255" t="e">
        <f t="shared" si="281"/>
        <v>#N/A</v>
      </c>
      <c r="F937" s="278" t="e">
        <f t="shared" si="282"/>
        <v>#REF!</v>
      </c>
      <c r="H937" s="245"/>
      <c r="I937" s="245"/>
    </row>
    <row r="938" spans="1:9" ht="20.25" x14ac:dyDescent="0.2">
      <c r="A938" s="247">
        <v>7</v>
      </c>
      <c r="B938" s="254">
        <f>[8]T74!C11</f>
        <v>0</v>
      </c>
      <c r="C938" s="272" t="e">
        <f t="shared" si="279"/>
        <v>#N/A</v>
      </c>
      <c r="D938" s="271" t="e">
        <f t="shared" si="280"/>
        <v>#N/A</v>
      </c>
      <c r="E938" s="255" t="e">
        <f t="shared" si="281"/>
        <v>#N/A</v>
      </c>
      <c r="F938" s="278" t="e">
        <f t="shared" si="282"/>
        <v>#REF!</v>
      </c>
      <c r="H938" s="245"/>
      <c r="I938" s="245"/>
    </row>
    <row r="939" spans="1:9" ht="20.25" x14ac:dyDescent="0.2">
      <c r="A939" s="247">
        <v>8</v>
      </c>
      <c r="B939" s="254">
        <f>[8]T74!C12</f>
        <v>0</v>
      </c>
      <c r="C939" s="272" t="e">
        <f t="shared" si="279"/>
        <v>#N/A</v>
      </c>
      <c r="D939" s="271" t="e">
        <f t="shared" si="280"/>
        <v>#N/A</v>
      </c>
      <c r="E939" s="255" t="e">
        <f t="shared" si="281"/>
        <v>#N/A</v>
      </c>
      <c r="F939" s="278" t="e">
        <f t="shared" si="282"/>
        <v>#REF!</v>
      </c>
      <c r="H939" s="245"/>
      <c r="I939" s="245"/>
    </row>
    <row r="940" spans="1:9" ht="20.25" x14ac:dyDescent="0.2">
      <c r="A940" s="279"/>
      <c r="B940" s="254"/>
      <c r="C940" s="272"/>
      <c r="D940" s="271"/>
      <c r="E940" s="255"/>
      <c r="F940" s="274"/>
      <c r="H940" s="245"/>
      <c r="I940" s="245"/>
    </row>
    <row r="941" spans="1:9" ht="20.25" x14ac:dyDescent="0.2">
      <c r="A941" s="247" t="s">
        <v>0</v>
      </c>
      <c r="B941" s="250" t="s">
        <v>105</v>
      </c>
      <c r="C941" s="287" t="str">
        <f>VLOOKUP(B941,timetabletrack,2)</f>
        <v>4x400m Open</v>
      </c>
      <c r="D941" s="280" t="str">
        <f>VLOOKUP(B941,timetabletrack,3)</f>
        <v>Male/Female</v>
      </c>
      <c r="E941" s="285" t="str">
        <f>VLOOKUP(B941,timetabletrack,4)</f>
        <v>LD</v>
      </c>
      <c r="F941" s="233"/>
      <c r="H941" s="245"/>
      <c r="I941" s="245"/>
    </row>
    <row r="942" spans="1:9" ht="20.25" x14ac:dyDescent="0.2">
      <c r="A942" s="247" t="s">
        <v>24</v>
      </c>
      <c r="B942" s="254"/>
      <c r="C942" s="272"/>
      <c r="D942" s="271"/>
      <c r="E942" s="255"/>
      <c r="F942" s="274"/>
      <c r="H942" s="245"/>
      <c r="I942" s="245"/>
    </row>
    <row r="943" spans="1:9" ht="20.25" x14ac:dyDescent="0.2">
      <c r="A943" s="247">
        <v>1</v>
      </c>
      <c r="B943" s="254">
        <f>[8]T75!C5</f>
        <v>0</v>
      </c>
      <c r="C943" s="272" t="e">
        <f t="shared" ref="C943:C950" si="283">VLOOKUP($B943,athletes,2)</f>
        <v>#N/A</v>
      </c>
      <c r="D943" s="271" t="e">
        <f t="shared" ref="D943:D950" si="284">VLOOKUP($B943,athletes,3)</f>
        <v>#N/A</v>
      </c>
      <c r="E943" s="255" t="e">
        <f t="shared" ref="E943:E950" si="285">VLOOKUP($B943,athletes,4)</f>
        <v>#N/A</v>
      </c>
      <c r="F943" s="278" t="e">
        <f t="shared" ref="F943:F950" si="286">VLOOKUP(B943,classT29,5)</f>
        <v>#REF!</v>
      </c>
      <c r="H943" s="245"/>
      <c r="I943" s="245"/>
    </row>
    <row r="944" spans="1:9" ht="20.25" x14ac:dyDescent="0.2">
      <c r="A944" s="247">
        <v>2</v>
      </c>
      <c r="B944" s="254">
        <f>[8]T75!C6</f>
        <v>0</v>
      </c>
      <c r="C944" s="272" t="e">
        <f t="shared" si="283"/>
        <v>#N/A</v>
      </c>
      <c r="D944" s="271" t="e">
        <f t="shared" si="284"/>
        <v>#N/A</v>
      </c>
      <c r="E944" s="255" t="e">
        <f t="shared" si="285"/>
        <v>#N/A</v>
      </c>
      <c r="F944" s="278" t="e">
        <f t="shared" si="286"/>
        <v>#REF!</v>
      </c>
      <c r="H944" s="245"/>
      <c r="I944" s="245"/>
    </row>
    <row r="945" spans="1:9" ht="20.25" x14ac:dyDescent="0.2">
      <c r="A945" s="247">
        <v>3</v>
      </c>
      <c r="B945" s="254">
        <f>[8]T75!C7</f>
        <v>0</v>
      </c>
      <c r="C945" s="272" t="e">
        <f t="shared" si="283"/>
        <v>#N/A</v>
      </c>
      <c r="D945" s="271" t="e">
        <f t="shared" si="284"/>
        <v>#N/A</v>
      </c>
      <c r="E945" s="255" t="e">
        <f t="shared" si="285"/>
        <v>#N/A</v>
      </c>
      <c r="F945" s="278" t="e">
        <f t="shared" si="286"/>
        <v>#REF!</v>
      </c>
      <c r="H945" s="245"/>
      <c r="I945" s="245"/>
    </row>
    <row r="946" spans="1:9" ht="20.25" x14ac:dyDescent="0.2">
      <c r="A946" s="247">
        <v>4</v>
      </c>
      <c r="B946" s="254">
        <f>[8]T75!C8</f>
        <v>0</v>
      </c>
      <c r="C946" s="272" t="e">
        <f t="shared" si="283"/>
        <v>#N/A</v>
      </c>
      <c r="D946" s="271" t="e">
        <f t="shared" si="284"/>
        <v>#N/A</v>
      </c>
      <c r="E946" s="255" t="e">
        <f t="shared" si="285"/>
        <v>#N/A</v>
      </c>
      <c r="F946" s="278" t="e">
        <f t="shared" si="286"/>
        <v>#REF!</v>
      </c>
      <c r="H946" s="245"/>
      <c r="I946" s="245"/>
    </row>
    <row r="947" spans="1:9" ht="20.25" x14ac:dyDescent="0.2">
      <c r="A947" s="247">
        <v>5</v>
      </c>
      <c r="B947" s="254">
        <f>[8]T75!C9</f>
        <v>0</v>
      </c>
      <c r="C947" s="272" t="e">
        <f t="shared" si="283"/>
        <v>#N/A</v>
      </c>
      <c r="D947" s="271" t="e">
        <f t="shared" si="284"/>
        <v>#N/A</v>
      </c>
      <c r="E947" s="255" t="e">
        <f t="shared" si="285"/>
        <v>#N/A</v>
      </c>
      <c r="F947" s="278" t="e">
        <f t="shared" si="286"/>
        <v>#REF!</v>
      </c>
      <c r="H947" s="245"/>
      <c r="I947" s="245"/>
    </row>
    <row r="948" spans="1:9" ht="20.25" x14ac:dyDescent="0.2">
      <c r="A948" s="247">
        <v>6</v>
      </c>
      <c r="B948" s="254">
        <f>[8]T75!C10</f>
        <v>0</v>
      </c>
      <c r="C948" s="272" t="e">
        <f t="shared" si="283"/>
        <v>#N/A</v>
      </c>
      <c r="D948" s="271" t="e">
        <f t="shared" si="284"/>
        <v>#N/A</v>
      </c>
      <c r="E948" s="255" t="e">
        <f t="shared" si="285"/>
        <v>#N/A</v>
      </c>
      <c r="F948" s="278" t="e">
        <f t="shared" si="286"/>
        <v>#REF!</v>
      </c>
      <c r="H948" s="245"/>
      <c r="I948" s="245"/>
    </row>
    <row r="949" spans="1:9" s="246" customFormat="1" ht="20.25" x14ac:dyDescent="0.2">
      <c r="A949" s="247">
        <v>7</v>
      </c>
      <c r="B949" s="254">
        <f>[8]T75!C11</f>
        <v>0</v>
      </c>
      <c r="C949" s="272" t="e">
        <f t="shared" si="283"/>
        <v>#N/A</v>
      </c>
      <c r="D949" s="271" t="e">
        <f t="shared" si="284"/>
        <v>#N/A</v>
      </c>
      <c r="E949" s="255" t="e">
        <f t="shared" si="285"/>
        <v>#N/A</v>
      </c>
      <c r="F949" s="278" t="e">
        <f t="shared" si="286"/>
        <v>#REF!</v>
      </c>
    </row>
    <row r="950" spans="1:9" ht="20.25" x14ac:dyDescent="0.2">
      <c r="A950" s="247">
        <v>8</v>
      </c>
      <c r="B950" s="254">
        <f>[8]T75!C12</f>
        <v>0</v>
      </c>
      <c r="C950" s="272" t="e">
        <f t="shared" si="283"/>
        <v>#N/A</v>
      </c>
      <c r="D950" s="271" t="e">
        <f t="shared" si="284"/>
        <v>#N/A</v>
      </c>
      <c r="E950" s="255" t="e">
        <f t="shared" si="285"/>
        <v>#N/A</v>
      </c>
      <c r="F950" s="278" t="e">
        <f t="shared" si="286"/>
        <v>#REF!</v>
      </c>
      <c r="H950" s="245"/>
      <c r="I950" s="245"/>
    </row>
    <row r="951" spans="1:9" ht="20.25" x14ac:dyDescent="0.2">
      <c r="A951" s="279"/>
      <c r="B951" s="254"/>
      <c r="C951" s="272"/>
      <c r="D951" s="271"/>
      <c r="E951" s="255"/>
      <c r="F951" s="274"/>
      <c r="H951" s="245"/>
      <c r="I951" s="245"/>
    </row>
    <row r="952" spans="1:9" ht="20.25" x14ac:dyDescent="0.2">
      <c r="A952" s="247" t="s">
        <v>0</v>
      </c>
      <c r="B952" s="250" t="s">
        <v>430</v>
      </c>
      <c r="C952" s="287" t="str">
        <f>VLOOKUP(B952,timetabletrack,2)</f>
        <v>4x400m Open</v>
      </c>
      <c r="D952" s="280" t="str">
        <f>VLOOKUP(B952,timetabletrack,3)</f>
        <v>Male/Female</v>
      </c>
      <c r="E952" s="285" t="str">
        <f>VLOOKUP(B952,timetabletrack,4)</f>
        <v>LD</v>
      </c>
      <c r="F952" s="291"/>
      <c r="H952" s="245"/>
      <c r="I952" s="245"/>
    </row>
    <row r="953" spans="1:9" ht="20.25" x14ac:dyDescent="0.2">
      <c r="A953" s="247" t="s">
        <v>24</v>
      </c>
      <c r="B953" s="254"/>
      <c r="C953" s="272"/>
      <c r="D953" s="271"/>
      <c r="E953" s="255"/>
      <c r="F953" s="274"/>
      <c r="H953" s="245"/>
      <c r="I953" s="245"/>
    </row>
    <row r="954" spans="1:9" ht="20.25" x14ac:dyDescent="0.2">
      <c r="A954" s="247">
        <v>1</v>
      </c>
      <c r="B954" s="254">
        <f>[8]T76!C5</f>
        <v>0</v>
      </c>
      <c r="C954" s="272" t="e">
        <f t="shared" ref="C954:C961" si="287">VLOOKUP($B954,athletes,2)</f>
        <v>#N/A</v>
      </c>
      <c r="D954" s="271" t="e">
        <f t="shared" ref="D954:D961" si="288">VLOOKUP($B954,athletes,3)</f>
        <v>#N/A</v>
      </c>
      <c r="E954" s="255" t="e">
        <f t="shared" ref="E954:E961" si="289">VLOOKUP($B954,athletes,4)</f>
        <v>#N/A</v>
      </c>
      <c r="F954" s="278" t="e">
        <f t="shared" ref="F954:F961" si="290">VLOOKUP(B954,classT30,5)</f>
        <v>#REF!</v>
      </c>
      <c r="H954" s="245"/>
      <c r="I954" s="245"/>
    </row>
    <row r="955" spans="1:9" ht="20.25" x14ac:dyDescent="0.2">
      <c r="A955" s="247">
        <v>2</v>
      </c>
      <c r="B955" s="254">
        <f>[8]T76!C6</f>
        <v>0</v>
      </c>
      <c r="C955" s="272" t="e">
        <f t="shared" si="287"/>
        <v>#N/A</v>
      </c>
      <c r="D955" s="271" t="e">
        <f t="shared" si="288"/>
        <v>#N/A</v>
      </c>
      <c r="E955" s="255" t="e">
        <f t="shared" si="289"/>
        <v>#N/A</v>
      </c>
      <c r="F955" s="278" t="e">
        <f t="shared" si="290"/>
        <v>#REF!</v>
      </c>
      <c r="H955" s="245"/>
      <c r="I955" s="245"/>
    </row>
    <row r="956" spans="1:9" ht="20.25" x14ac:dyDescent="0.2">
      <c r="A956" s="247">
        <v>3</v>
      </c>
      <c r="B956" s="254">
        <f>[8]T76!C7</f>
        <v>0</v>
      </c>
      <c r="C956" s="272" t="e">
        <f t="shared" si="287"/>
        <v>#N/A</v>
      </c>
      <c r="D956" s="271" t="e">
        <f t="shared" si="288"/>
        <v>#N/A</v>
      </c>
      <c r="E956" s="255" t="e">
        <f t="shared" si="289"/>
        <v>#N/A</v>
      </c>
      <c r="F956" s="278" t="e">
        <f t="shared" si="290"/>
        <v>#REF!</v>
      </c>
      <c r="H956" s="245"/>
      <c r="I956" s="245"/>
    </row>
    <row r="957" spans="1:9" ht="20.25" x14ac:dyDescent="0.2">
      <c r="A957" s="247">
        <v>4</v>
      </c>
      <c r="B957" s="254">
        <f>[8]T76!C8</f>
        <v>0</v>
      </c>
      <c r="C957" s="272" t="e">
        <f t="shared" si="287"/>
        <v>#N/A</v>
      </c>
      <c r="D957" s="271" t="e">
        <f t="shared" si="288"/>
        <v>#N/A</v>
      </c>
      <c r="E957" s="255" t="e">
        <f t="shared" si="289"/>
        <v>#N/A</v>
      </c>
      <c r="F957" s="278" t="e">
        <f t="shared" si="290"/>
        <v>#REF!</v>
      </c>
      <c r="H957" s="245"/>
      <c r="I957" s="245"/>
    </row>
    <row r="958" spans="1:9" ht="20.25" x14ac:dyDescent="0.2">
      <c r="A958" s="247">
        <v>5</v>
      </c>
      <c r="B958" s="254">
        <f>[8]T76!C9</f>
        <v>0</v>
      </c>
      <c r="C958" s="272" t="e">
        <f t="shared" si="287"/>
        <v>#N/A</v>
      </c>
      <c r="D958" s="271" t="e">
        <f t="shared" si="288"/>
        <v>#N/A</v>
      </c>
      <c r="E958" s="255" t="e">
        <f t="shared" si="289"/>
        <v>#N/A</v>
      </c>
      <c r="F958" s="278" t="e">
        <f t="shared" si="290"/>
        <v>#REF!</v>
      </c>
      <c r="H958" s="245"/>
      <c r="I958" s="245"/>
    </row>
    <row r="959" spans="1:9" ht="20.25" x14ac:dyDescent="0.2">
      <c r="A959" s="247">
        <v>6</v>
      </c>
      <c r="B959" s="254">
        <f>[8]T76!C10</f>
        <v>0</v>
      </c>
      <c r="C959" s="272" t="e">
        <f t="shared" si="287"/>
        <v>#N/A</v>
      </c>
      <c r="D959" s="271" t="e">
        <f t="shared" si="288"/>
        <v>#N/A</v>
      </c>
      <c r="E959" s="255" t="e">
        <f t="shared" si="289"/>
        <v>#N/A</v>
      </c>
      <c r="F959" s="278" t="e">
        <f t="shared" si="290"/>
        <v>#REF!</v>
      </c>
      <c r="H959" s="245"/>
      <c r="I959" s="245"/>
    </row>
    <row r="960" spans="1:9" ht="20.25" x14ac:dyDescent="0.2">
      <c r="A960" s="247">
        <v>7</v>
      </c>
      <c r="B960" s="254">
        <f>[8]T76!C11</f>
        <v>0</v>
      </c>
      <c r="C960" s="272" t="e">
        <f t="shared" si="287"/>
        <v>#N/A</v>
      </c>
      <c r="D960" s="271" t="e">
        <f t="shared" si="288"/>
        <v>#N/A</v>
      </c>
      <c r="E960" s="255" t="e">
        <f t="shared" si="289"/>
        <v>#N/A</v>
      </c>
      <c r="F960" s="278" t="e">
        <f t="shared" si="290"/>
        <v>#REF!</v>
      </c>
      <c r="H960" s="245"/>
      <c r="I960" s="245"/>
    </row>
    <row r="961" spans="1:9" ht="20.25" x14ac:dyDescent="0.2">
      <c r="A961" s="247">
        <v>8</v>
      </c>
      <c r="B961" s="254">
        <f>[8]T76!C12</f>
        <v>0</v>
      </c>
      <c r="C961" s="272" t="e">
        <f t="shared" si="287"/>
        <v>#N/A</v>
      </c>
      <c r="D961" s="271" t="e">
        <f t="shared" si="288"/>
        <v>#N/A</v>
      </c>
      <c r="E961" s="255" t="e">
        <f t="shared" si="289"/>
        <v>#N/A</v>
      </c>
      <c r="F961" s="278" t="e">
        <f t="shared" si="290"/>
        <v>#REF!</v>
      </c>
      <c r="H961" s="245"/>
      <c r="I961" s="245"/>
    </row>
    <row r="962" spans="1:9" ht="20.25" x14ac:dyDescent="0.2">
      <c r="A962" s="247"/>
      <c r="B962" s="254"/>
      <c r="C962" s="272"/>
      <c r="D962" s="271"/>
      <c r="E962" s="255"/>
      <c r="F962" s="278"/>
      <c r="H962" s="245"/>
      <c r="I962" s="245"/>
    </row>
    <row r="963" spans="1:9" ht="20.25" x14ac:dyDescent="0.2">
      <c r="A963" s="247" t="s">
        <v>0</v>
      </c>
      <c r="B963" s="250" t="s">
        <v>431</v>
      </c>
      <c r="C963" s="287" t="str">
        <f>VLOOKUP(B963,timetabletrack,2)</f>
        <v>4x400m Open</v>
      </c>
      <c r="D963" s="280" t="str">
        <f>VLOOKUP(B963,timetabletrack,3)</f>
        <v>Male/Female</v>
      </c>
      <c r="E963" s="285" t="str">
        <f>VLOOKUP(B963,timetabletrack,4)</f>
        <v>LD</v>
      </c>
      <c r="F963" s="291"/>
      <c r="H963" s="245"/>
      <c r="I963" s="245"/>
    </row>
    <row r="964" spans="1:9" ht="20.25" x14ac:dyDescent="0.2">
      <c r="A964" s="247" t="s">
        <v>24</v>
      </c>
      <c r="B964" s="254"/>
      <c r="C964" s="272"/>
      <c r="D964" s="271"/>
      <c r="E964" s="255"/>
      <c r="F964" s="274"/>
      <c r="H964" s="245"/>
      <c r="I964" s="245"/>
    </row>
    <row r="965" spans="1:9" s="246" customFormat="1" ht="20.25" x14ac:dyDescent="0.2">
      <c r="A965" s="247">
        <v>1</v>
      </c>
      <c r="B965" s="254">
        <f>[8]T77!C5</f>
        <v>0</v>
      </c>
      <c r="C965" s="272" t="e">
        <f t="shared" ref="C965:C972" si="291">VLOOKUP($B965,athletes,2)</f>
        <v>#N/A</v>
      </c>
      <c r="D965" s="271" t="e">
        <f t="shared" ref="D965:D972" si="292">VLOOKUP($B965,athletes,3)</f>
        <v>#N/A</v>
      </c>
      <c r="E965" s="255" t="e">
        <f t="shared" ref="E965:E972" si="293">VLOOKUP($B965,athletes,4)</f>
        <v>#N/A</v>
      </c>
      <c r="F965" s="278" t="e">
        <f t="shared" ref="F965:F972" si="294">VLOOKUP(B965,classT30,5)</f>
        <v>#REF!</v>
      </c>
    </row>
    <row r="966" spans="1:9" ht="20.25" x14ac:dyDescent="0.2">
      <c r="A966" s="247">
        <v>2</v>
      </c>
      <c r="B966" s="254">
        <f>[8]T77!C6</f>
        <v>0</v>
      </c>
      <c r="C966" s="272" t="e">
        <f t="shared" si="291"/>
        <v>#N/A</v>
      </c>
      <c r="D966" s="271" t="e">
        <f t="shared" si="292"/>
        <v>#N/A</v>
      </c>
      <c r="E966" s="255" t="e">
        <f t="shared" si="293"/>
        <v>#N/A</v>
      </c>
      <c r="F966" s="278" t="e">
        <f t="shared" si="294"/>
        <v>#REF!</v>
      </c>
      <c r="H966" s="245"/>
      <c r="I966" s="245"/>
    </row>
    <row r="967" spans="1:9" ht="20.25" x14ac:dyDescent="0.2">
      <c r="A967" s="247">
        <v>3</v>
      </c>
      <c r="B967" s="254">
        <f>[8]T77!C7</f>
        <v>0</v>
      </c>
      <c r="C967" s="272" t="e">
        <f t="shared" si="291"/>
        <v>#N/A</v>
      </c>
      <c r="D967" s="271" t="e">
        <f t="shared" si="292"/>
        <v>#N/A</v>
      </c>
      <c r="E967" s="255" t="e">
        <f t="shared" si="293"/>
        <v>#N/A</v>
      </c>
      <c r="F967" s="278" t="e">
        <f t="shared" si="294"/>
        <v>#REF!</v>
      </c>
      <c r="H967" s="245"/>
      <c r="I967" s="245"/>
    </row>
    <row r="968" spans="1:9" ht="20.25" x14ac:dyDescent="0.2">
      <c r="A968" s="247">
        <v>4</v>
      </c>
      <c r="B968" s="254">
        <f>[8]T77!C8</f>
        <v>0</v>
      </c>
      <c r="C968" s="272" t="e">
        <f t="shared" si="291"/>
        <v>#N/A</v>
      </c>
      <c r="D968" s="271" t="e">
        <f t="shared" si="292"/>
        <v>#N/A</v>
      </c>
      <c r="E968" s="255" t="e">
        <f t="shared" si="293"/>
        <v>#N/A</v>
      </c>
      <c r="F968" s="278" t="e">
        <f t="shared" si="294"/>
        <v>#REF!</v>
      </c>
      <c r="H968" s="245"/>
      <c r="I968" s="245"/>
    </row>
    <row r="969" spans="1:9" ht="20.25" x14ac:dyDescent="0.2">
      <c r="A969" s="247">
        <v>5</v>
      </c>
      <c r="B969" s="254">
        <f>[8]T77!C9</f>
        <v>0</v>
      </c>
      <c r="C969" s="272" t="e">
        <f t="shared" si="291"/>
        <v>#N/A</v>
      </c>
      <c r="D969" s="271" t="e">
        <f t="shared" si="292"/>
        <v>#N/A</v>
      </c>
      <c r="E969" s="255" t="e">
        <f t="shared" si="293"/>
        <v>#N/A</v>
      </c>
      <c r="F969" s="278" t="e">
        <f t="shared" si="294"/>
        <v>#REF!</v>
      </c>
      <c r="H969" s="245"/>
      <c r="I969" s="245"/>
    </row>
    <row r="970" spans="1:9" ht="20.25" x14ac:dyDescent="0.2">
      <c r="A970" s="247">
        <v>6</v>
      </c>
      <c r="B970" s="254">
        <f>[8]T77!C10</f>
        <v>0</v>
      </c>
      <c r="C970" s="272" t="e">
        <f t="shared" si="291"/>
        <v>#N/A</v>
      </c>
      <c r="D970" s="271" t="e">
        <f t="shared" si="292"/>
        <v>#N/A</v>
      </c>
      <c r="E970" s="255" t="e">
        <f t="shared" si="293"/>
        <v>#N/A</v>
      </c>
      <c r="F970" s="278" t="e">
        <f t="shared" si="294"/>
        <v>#REF!</v>
      </c>
      <c r="H970" s="245"/>
      <c r="I970" s="245"/>
    </row>
    <row r="971" spans="1:9" ht="20.25" x14ac:dyDescent="0.2">
      <c r="A971" s="247">
        <v>7</v>
      </c>
      <c r="B971" s="254">
        <f>[8]T77!C11</f>
        <v>0</v>
      </c>
      <c r="C971" s="272" t="e">
        <f t="shared" si="291"/>
        <v>#N/A</v>
      </c>
      <c r="D971" s="271" t="e">
        <f t="shared" si="292"/>
        <v>#N/A</v>
      </c>
      <c r="E971" s="255" t="e">
        <f t="shared" si="293"/>
        <v>#N/A</v>
      </c>
      <c r="F971" s="278" t="e">
        <f t="shared" si="294"/>
        <v>#REF!</v>
      </c>
      <c r="H971" s="245"/>
      <c r="I971" s="245"/>
    </row>
    <row r="972" spans="1:9" ht="20.25" x14ac:dyDescent="0.2">
      <c r="A972" s="247">
        <v>8</v>
      </c>
      <c r="B972" s="254">
        <f>[8]T77!C12</f>
        <v>0</v>
      </c>
      <c r="C972" s="272" t="e">
        <f t="shared" si="291"/>
        <v>#N/A</v>
      </c>
      <c r="D972" s="271" t="e">
        <f t="shared" si="292"/>
        <v>#N/A</v>
      </c>
      <c r="E972" s="255" t="e">
        <f t="shared" si="293"/>
        <v>#N/A</v>
      </c>
      <c r="F972" s="278" t="e">
        <f t="shared" si="294"/>
        <v>#REF!</v>
      </c>
      <c r="H972" s="245"/>
      <c r="I972" s="245"/>
    </row>
    <row r="973" spans="1:9" ht="20.25" x14ac:dyDescent="0.2">
      <c r="A973" s="247"/>
      <c r="B973" s="254"/>
      <c r="C973" s="272"/>
      <c r="D973" s="271"/>
      <c r="E973" s="255"/>
      <c r="F973" s="278"/>
      <c r="H973" s="245"/>
      <c r="I973" s="245"/>
    </row>
    <row r="974" spans="1:9" ht="20.25" x14ac:dyDescent="0.2">
      <c r="A974" s="247" t="s">
        <v>0</v>
      </c>
      <c r="B974" s="250" t="s">
        <v>432</v>
      </c>
      <c r="C974" s="287" t="str">
        <f>VLOOKUP(B974,timetabletrack,2)</f>
        <v>4x400m Open</v>
      </c>
      <c r="D974" s="280" t="str">
        <f>VLOOKUP(B974,timetabletrack,3)</f>
        <v>Male/Female</v>
      </c>
      <c r="E974" s="285" t="str">
        <f>VLOOKUP(B974,timetabletrack,4)</f>
        <v>LD</v>
      </c>
      <c r="F974" s="291"/>
      <c r="H974" s="245"/>
      <c r="I974" s="245"/>
    </row>
    <row r="975" spans="1:9" ht="20.25" x14ac:dyDescent="0.2">
      <c r="A975" s="247" t="s">
        <v>24</v>
      </c>
      <c r="B975" s="254"/>
      <c r="C975" s="272"/>
      <c r="D975" s="271"/>
      <c r="E975" s="255"/>
      <c r="F975" s="274"/>
      <c r="H975" s="245"/>
      <c r="I975" s="245"/>
    </row>
    <row r="976" spans="1:9" ht="20.25" x14ac:dyDescent="0.2">
      <c r="A976" s="247">
        <v>1</v>
      </c>
      <c r="B976" s="254">
        <f>[8]T78!C5</f>
        <v>0</v>
      </c>
      <c r="C976" s="272" t="e">
        <f t="shared" ref="C976:C983" si="295">VLOOKUP($B976,athletes,2)</f>
        <v>#N/A</v>
      </c>
      <c r="D976" s="271" t="e">
        <f t="shared" ref="D976:D983" si="296">VLOOKUP($B976,athletes,3)</f>
        <v>#N/A</v>
      </c>
      <c r="E976" s="255" t="e">
        <f t="shared" ref="E976:E983" si="297">VLOOKUP($B976,athletes,4)</f>
        <v>#N/A</v>
      </c>
      <c r="F976" s="278" t="e">
        <f t="shared" ref="F976:F983" si="298">VLOOKUP(B976,classT30,5)</f>
        <v>#REF!</v>
      </c>
      <c r="H976" s="245"/>
      <c r="I976" s="245"/>
    </row>
    <row r="977" spans="1:9" ht="20.25" x14ac:dyDescent="0.2">
      <c r="A977" s="247">
        <v>2</v>
      </c>
      <c r="B977" s="254">
        <f>[8]T78!C6</f>
        <v>0</v>
      </c>
      <c r="C977" s="272" t="e">
        <f t="shared" si="295"/>
        <v>#N/A</v>
      </c>
      <c r="D977" s="271" t="e">
        <f t="shared" si="296"/>
        <v>#N/A</v>
      </c>
      <c r="E977" s="255" t="e">
        <f t="shared" si="297"/>
        <v>#N/A</v>
      </c>
      <c r="F977" s="278" t="e">
        <f t="shared" si="298"/>
        <v>#REF!</v>
      </c>
      <c r="H977" s="245"/>
      <c r="I977" s="245"/>
    </row>
    <row r="978" spans="1:9" ht="20.25" x14ac:dyDescent="0.2">
      <c r="A978" s="247">
        <v>3</v>
      </c>
      <c r="B978" s="254">
        <f>[8]T78!C7</f>
        <v>0</v>
      </c>
      <c r="C978" s="272" t="e">
        <f t="shared" si="295"/>
        <v>#N/A</v>
      </c>
      <c r="D978" s="271" t="e">
        <f t="shared" si="296"/>
        <v>#N/A</v>
      </c>
      <c r="E978" s="255" t="e">
        <f t="shared" si="297"/>
        <v>#N/A</v>
      </c>
      <c r="F978" s="278" t="e">
        <f t="shared" si="298"/>
        <v>#REF!</v>
      </c>
      <c r="H978" s="245"/>
      <c r="I978" s="245"/>
    </row>
    <row r="979" spans="1:9" s="246" customFormat="1" ht="20.25" x14ac:dyDescent="0.2">
      <c r="A979" s="247">
        <v>4</v>
      </c>
      <c r="B979" s="254">
        <f>[8]T78!C8</f>
        <v>0</v>
      </c>
      <c r="C979" s="272" t="e">
        <f t="shared" si="295"/>
        <v>#N/A</v>
      </c>
      <c r="D979" s="271" t="e">
        <f t="shared" si="296"/>
        <v>#N/A</v>
      </c>
      <c r="E979" s="255" t="e">
        <f t="shared" si="297"/>
        <v>#N/A</v>
      </c>
      <c r="F979" s="278" t="e">
        <f t="shared" si="298"/>
        <v>#REF!</v>
      </c>
    </row>
    <row r="980" spans="1:9" ht="20.25" x14ac:dyDescent="0.2">
      <c r="A980" s="247">
        <v>5</v>
      </c>
      <c r="B980" s="254">
        <f>[8]T78!C9</f>
        <v>0</v>
      </c>
      <c r="C980" s="272" t="e">
        <f t="shared" si="295"/>
        <v>#N/A</v>
      </c>
      <c r="D980" s="271" t="e">
        <f t="shared" si="296"/>
        <v>#N/A</v>
      </c>
      <c r="E980" s="255" t="e">
        <f t="shared" si="297"/>
        <v>#N/A</v>
      </c>
      <c r="F980" s="278" t="e">
        <f t="shared" si="298"/>
        <v>#REF!</v>
      </c>
      <c r="H980" s="245"/>
      <c r="I980" s="245"/>
    </row>
    <row r="981" spans="1:9" ht="20.25" x14ac:dyDescent="0.2">
      <c r="A981" s="247">
        <v>6</v>
      </c>
      <c r="B981" s="254">
        <f>[8]T78!C10</f>
        <v>0</v>
      </c>
      <c r="C981" s="272" t="e">
        <f t="shared" si="295"/>
        <v>#N/A</v>
      </c>
      <c r="D981" s="271" t="e">
        <f t="shared" si="296"/>
        <v>#N/A</v>
      </c>
      <c r="E981" s="255" t="e">
        <f t="shared" si="297"/>
        <v>#N/A</v>
      </c>
      <c r="F981" s="278" t="e">
        <f t="shared" si="298"/>
        <v>#REF!</v>
      </c>
      <c r="H981" s="245"/>
      <c r="I981" s="245"/>
    </row>
    <row r="982" spans="1:9" ht="20.25" x14ac:dyDescent="0.2">
      <c r="A982" s="247">
        <v>7</v>
      </c>
      <c r="B982" s="254">
        <f>[8]T78!C11</f>
        <v>0</v>
      </c>
      <c r="C982" s="272" t="e">
        <f t="shared" si="295"/>
        <v>#N/A</v>
      </c>
      <c r="D982" s="271" t="e">
        <f t="shared" si="296"/>
        <v>#N/A</v>
      </c>
      <c r="E982" s="255" t="e">
        <f t="shared" si="297"/>
        <v>#N/A</v>
      </c>
      <c r="F982" s="278" t="e">
        <f t="shared" si="298"/>
        <v>#REF!</v>
      </c>
      <c r="H982" s="245"/>
      <c r="I982" s="245"/>
    </row>
    <row r="983" spans="1:9" ht="20.25" x14ac:dyDescent="0.2">
      <c r="A983" s="247">
        <v>8</v>
      </c>
      <c r="B983" s="254">
        <f>[8]T78!C12</f>
        <v>0</v>
      </c>
      <c r="C983" s="272" t="e">
        <f t="shared" si="295"/>
        <v>#N/A</v>
      </c>
      <c r="D983" s="271" t="e">
        <f t="shared" si="296"/>
        <v>#N/A</v>
      </c>
      <c r="E983" s="255" t="e">
        <f t="shared" si="297"/>
        <v>#N/A</v>
      </c>
      <c r="F983" s="278" t="e">
        <f t="shared" si="298"/>
        <v>#REF!</v>
      </c>
      <c r="H983" s="245"/>
      <c r="I983" s="245"/>
    </row>
    <row r="984" spans="1:9" ht="20.25" x14ac:dyDescent="0.2">
      <c r="A984" s="279"/>
      <c r="B984" s="254"/>
      <c r="C984" s="272"/>
      <c r="D984" s="271"/>
      <c r="E984" s="255"/>
      <c r="F984" s="274"/>
      <c r="H984" s="245"/>
      <c r="I984" s="245"/>
    </row>
    <row r="985" spans="1:9" ht="20.25" x14ac:dyDescent="0.2">
      <c r="A985" s="247" t="s">
        <v>0</v>
      </c>
      <c r="B985" s="250" t="s">
        <v>433</v>
      </c>
      <c r="C985" s="287" t="str">
        <f>VLOOKUP(B985,timetabletrack,2)</f>
        <v>4x400m Open</v>
      </c>
      <c r="D985" s="280" t="str">
        <f>VLOOKUP(B985,timetabletrack,3)</f>
        <v>Male/Female</v>
      </c>
      <c r="E985" s="285" t="str">
        <f>VLOOKUP(B985,timetabletrack,4)</f>
        <v>LD</v>
      </c>
      <c r="F985" s="291"/>
      <c r="H985" s="245"/>
      <c r="I985" s="245"/>
    </row>
    <row r="986" spans="1:9" ht="20.25" x14ac:dyDescent="0.2">
      <c r="A986" s="247" t="s">
        <v>24</v>
      </c>
      <c r="B986" s="254"/>
      <c r="C986" s="272"/>
      <c r="D986" s="271"/>
      <c r="E986" s="255"/>
      <c r="F986" s="274"/>
      <c r="H986" s="245"/>
      <c r="I986" s="245"/>
    </row>
    <row r="987" spans="1:9" ht="20.25" x14ac:dyDescent="0.2">
      <c r="A987" s="247">
        <v>1</v>
      </c>
      <c r="B987" s="254">
        <f>[8]T79!C5</f>
        <v>0</v>
      </c>
      <c r="C987" s="272" t="e">
        <f t="shared" ref="C987:C994" si="299">VLOOKUP($B987,athletes,2)</f>
        <v>#N/A</v>
      </c>
      <c r="D987" s="271" t="e">
        <f t="shared" ref="D987:D994" si="300">VLOOKUP($B987,athletes,3)</f>
        <v>#N/A</v>
      </c>
      <c r="E987" s="255" t="e">
        <f t="shared" ref="E987:E994" si="301">VLOOKUP($B987,athletes,4)</f>
        <v>#N/A</v>
      </c>
      <c r="F987" s="278" t="e">
        <f t="shared" ref="F987:F994" si="302">VLOOKUP(B987,classT30,5)</f>
        <v>#REF!</v>
      </c>
      <c r="H987" s="245"/>
      <c r="I987" s="245"/>
    </row>
    <row r="988" spans="1:9" ht="20.25" x14ac:dyDescent="0.2">
      <c r="A988" s="247">
        <v>2</v>
      </c>
      <c r="B988" s="254">
        <f>[8]T79!C6</f>
        <v>0</v>
      </c>
      <c r="C988" s="272" t="e">
        <f t="shared" si="299"/>
        <v>#N/A</v>
      </c>
      <c r="D988" s="271" t="e">
        <f t="shared" si="300"/>
        <v>#N/A</v>
      </c>
      <c r="E988" s="255" t="e">
        <f t="shared" si="301"/>
        <v>#N/A</v>
      </c>
      <c r="F988" s="278" t="e">
        <f t="shared" si="302"/>
        <v>#REF!</v>
      </c>
      <c r="H988" s="245"/>
      <c r="I988" s="245"/>
    </row>
    <row r="989" spans="1:9" ht="20.25" x14ac:dyDescent="0.2">
      <c r="A989" s="247">
        <v>3</v>
      </c>
      <c r="B989" s="254">
        <f>[8]T79!C7</f>
        <v>0</v>
      </c>
      <c r="C989" s="272" t="e">
        <f t="shared" si="299"/>
        <v>#N/A</v>
      </c>
      <c r="D989" s="271" t="e">
        <f t="shared" si="300"/>
        <v>#N/A</v>
      </c>
      <c r="E989" s="255" t="e">
        <f t="shared" si="301"/>
        <v>#N/A</v>
      </c>
      <c r="F989" s="278" t="e">
        <f t="shared" si="302"/>
        <v>#REF!</v>
      </c>
      <c r="H989" s="245"/>
      <c r="I989" s="245"/>
    </row>
    <row r="990" spans="1:9" ht="20.25" x14ac:dyDescent="0.2">
      <c r="A990" s="247">
        <v>4</v>
      </c>
      <c r="B990" s="254">
        <f>[8]T79!C8</f>
        <v>0</v>
      </c>
      <c r="C990" s="272" t="e">
        <f t="shared" si="299"/>
        <v>#N/A</v>
      </c>
      <c r="D990" s="271" t="e">
        <f t="shared" si="300"/>
        <v>#N/A</v>
      </c>
      <c r="E990" s="255" t="e">
        <f t="shared" si="301"/>
        <v>#N/A</v>
      </c>
      <c r="F990" s="278" t="e">
        <f t="shared" si="302"/>
        <v>#REF!</v>
      </c>
      <c r="H990" s="245"/>
      <c r="I990" s="245"/>
    </row>
    <row r="991" spans="1:9" ht="20.25" x14ac:dyDescent="0.2">
      <c r="A991" s="247">
        <v>5</v>
      </c>
      <c r="B991" s="254">
        <f>[8]T79!C9</f>
        <v>0</v>
      </c>
      <c r="C991" s="272" t="e">
        <f t="shared" si="299"/>
        <v>#N/A</v>
      </c>
      <c r="D991" s="271" t="e">
        <f t="shared" si="300"/>
        <v>#N/A</v>
      </c>
      <c r="E991" s="255" t="e">
        <f t="shared" si="301"/>
        <v>#N/A</v>
      </c>
      <c r="F991" s="278" t="e">
        <f t="shared" si="302"/>
        <v>#REF!</v>
      </c>
      <c r="H991" s="245"/>
      <c r="I991" s="245"/>
    </row>
    <row r="992" spans="1:9" ht="20.25" x14ac:dyDescent="0.2">
      <c r="A992" s="247">
        <v>6</v>
      </c>
      <c r="B992" s="254">
        <f>[8]T79!C10</f>
        <v>0</v>
      </c>
      <c r="C992" s="272" t="e">
        <f t="shared" si="299"/>
        <v>#N/A</v>
      </c>
      <c r="D992" s="271" t="e">
        <f t="shared" si="300"/>
        <v>#N/A</v>
      </c>
      <c r="E992" s="255" t="e">
        <f t="shared" si="301"/>
        <v>#N/A</v>
      </c>
      <c r="F992" s="278" t="e">
        <f t="shared" si="302"/>
        <v>#REF!</v>
      </c>
      <c r="H992" s="245"/>
      <c r="I992" s="245"/>
    </row>
    <row r="993" spans="1:9" ht="20.25" x14ac:dyDescent="0.2">
      <c r="A993" s="247">
        <v>7</v>
      </c>
      <c r="B993" s="254">
        <f>[8]T79!C11</f>
        <v>0</v>
      </c>
      <c r="C993" s="272" t="e">
        <f t="shared" si="299"/>
        <v>#N/A</v>
      </c>
      <c r="D993" s="271" t="e">
        <f t="shared" si="300"/>
        <v>#N/A</v>
      </c>
      <c r="E993" s="255" t="e">
        <f t="shared" si="301"/>
        <v>#N/A</v>
      </c>
      <c r="F993" s="278" t="e">
        <f t="shared" si="302"/>
        <v>#REF!</v>
      </c>
      <c r="H993" s="245"/>
      <c r="I993" s="245"/>
    </row>
    <row r="994" spans="1:9" ht="20.25" x14ac:dyDescent="0.2">
      <c r="A994" s="247">
        <v>8</v>
      </c>
      <c r="B994" s="254">
        <f>[8]T79!C12</f>
        <v>0</v>
      </c>
      <c r="C994" s="272" t="e">
        <f t="shared" si="299"/>
        <v>#N/A</v>
      </c>
      <c r="D994" s="271" t="e">
        <f t="shared" si="300"/>
        <v>#N/A</v>
      </c>
      <c r="E994" s="255" t="e">
        <f t="shared" si="301"/>
        <v>#N/A</v>
      </c>
      <c r="F994" s="278" t="e">
        <f t="shared" si="302"/>
        <v>#REF!</v>
      </c>
      <c r="H994" s="245"/>
      <c r="I994" s="245"/>
    </row>
    <row r="995" spans="1:9" s="246" customFormat="1" ht="20.25" x14ac:dyDescent="0.2">
      <c r="A995" s="247"/>
      <c r="B995" s="254"/>
      <c r="C995" s="272"/>
      <c r="D995" s="271"/>
      <c r="E995" s="255"/>
      <c r="F995" s="278"/>
    </row>
    <row r="996" spans="1:9" ht="20.25" x14ac:dyDescent="0.2">
      <c r="A996" s="247" t="s">
        <v>0</v>
      </c>
      <c r="B996" s="250" t="s">
        <v>434</v>
      </c>
      <c r="C996" s="287" t="str">
        <f>VLOOKUP(B996,timetabletrack,2)</f>
        <v>4x400m Open</v>
      </c>
      <c r="D996" s="280" t="str">
        <f>VLOOKUP(B996,timetabletrack,3)</f>
        <v>Male/Female</v>
      </c>
      <c r="E996" s="285" t="str">
        <f>VLOOKUP(B996,timetabletrack,4)</f>
        <v>LD</v>
      </c>
      <c r="F996" s="291"/>
      <c r="H996" s="245"/>
      <c r="I996" s="245"/>
    </row>
    <row r="997" spans="1:9" ht="20.25" x14ac:dyDescent="0.2">
      <c r="A997" s="247" t="s">
        <v>24</v>
      </c>
      <c r="B997" s="254"/>
      <c r="C997" s="272"/>
      <c r="D997" s="271"/>
      <c r="E997" s="255"/>
      <c r="F997" s="274"/>
      <c r="H997" s="245"/>
      <c r="I997" s="245"/>
    </row>
    <row r="998" spans="1:9" ht="20.25" x14ac:dyDescent="0.2">
      <c r="A998" s="247">
        <v>1</v>
      </c>
      <c r="B998" s="254">
        <f>[8]T80!C5</f>
        <v>0</v>
      </c>
      <c r="C998" s="272" t="e">
        <f t="shared" ref="C998:C1005" si="303">VLOOKUP($B998,athletes,2)</f>
        <v>#N/A</v>
      </c>
      <c r="D998" s="271" t="e">
        <f t="shared" ref="D998:D1005" si="304">VLOOKUP($B998,athletes,3)</f>
        <v>#N/A</v>
      </c>
      <c r="E998" s="255" t="e">
        <f t="shared" ref="E998:E1005" si="305">VLOOKUP($B998,athletes,4)</f>
        <v>#N/A</v>
      </c>
      <c r="F998" s="278" t="e">
        <f t="shared" ref="F998:F1005" si="306">VLOOKUP(B998,classT30,5)</f>
        <v>#REF!</v>
      </c>
      <c r="H998" s="245"/>
      <c r="I998" s="245"/>
    </row>
    <row r="999" spans="1:9" ht="20.25" x14ac:dyDescent="0.2">
      <c r="A999" s="247">
        <v>2</v>
      </c>
      <c r="B999" s="254">
        <f>[8]T80!C6</f>
        <v>0</v>
      </c>
      <c r="C999" s="272" t="e">
        <f t="shared" si="303"/>
        <v>#N/A</v>
      </c>
      <c r="D999" s="271" t="e">
        <f t="shared" si="304"/>
        <v>#N/A</v>
      </c>
      <c r="E999" s="255" t="e">
        <f t="shared" si="305"/>
        <v>#N/A</v>
      </c>
      <c r="F999" s="278" t="e">
        <f t="shared" si="306"/>
        <v>#REF!</v>
      </c>
      <c r="H999" s="245"/>
      <c r="I999" s="245"/>
    </row>
    <row r="1000" spans="1:9" ht="20.25" x14ac:dyDescent="0.2">
      <c r="A1000" s="247">
        <v>3</v>
      </c>
      <c r="B1000" s="254">
        <f>[8]T80!C7</f>
        <v>0</v>
      </c>
      <c r="C1000" s="272" t="e">
        <f t="shared" si="303"/>
        <v>#N/A</v>
      </c>
      <c r="D1000" s="271" t="e">
        <f t="shared" si="304"/>
        <v>#N/A</v>
      </c>
      <c r="E1000" s="255" t="e">
        <f t="shared" si="305"/>
        <v>#N/A</v>
      </c>
      <c r="F1000" s="278" t="e">
        <f t="shared" si="306"/>
        <v>#REF!</v>
      </c>
      <c r="H1000" s="245"/>
      <c r="I1000" s="245"/>
    </row>
    <row r="1001" spans="1:9" ht="20.25" x14ac:dyDescent="0.2">
      <c r="A1001" s="247">
        <v>4</v>
      </c>
      <c r="B1001" s="254">
        <f>[8]T80!C8</f>
        <v>0</v>
      </c>
      <c r="C1001" s="272" t="e">
        <f t="shared" si="303"/>
        <v>#N/A</v>
      </c>
      <c r="D1001" s="271" t="e">
        <f t="shared" si="304"/>
        <v>#N/A</v>
      </c>
      <c r="E1001" s="255" t="e">
        <f t="shared" si="305"/>
        <v>#N/A</v>
      </c>
      <c r="F1001" s="278" t="e">
        <f t="shared" si="306"/>
        <v>#REF!</v>
      </c>
      <c r="H1001" s="245"/>
      <c r="I1001" s="245"/>
    </row>
    <row r="1002" spans="1:9" ht="20.25" x14ac:dyDescent="0.2">
      <c r="A1002" s="247">
        <v>5</v>
      </c>
      <c r="B1002" s="254">
        <f>[8]T80!C9</f>
        <v>0</v>
      </c>
      <c r="C1002" s="272" t="e">
        <f t="shared" si="303"/>
        <v>#N/A</v>
      </c>
      <c r="D1002" s="271" t="e">
        <f t="shared" si="304"/>
        <v>#N/A</v>
      </c>
      <c r="E1002" s="255" t="e">
        <f t="shared" si="305"/>
        <v>#N/A</v>
      </c>
      <c r="F1002" s="278" t="e">
        <f t="shared" si="306"/>
        <v>#REF!</v>
      </c>
      <c r="H1002" s="245"/>
      <c r="I1002" s="245"/>
    </row>
    <row r="1003" spans="1:9" ht="20.25" x14ac:dyDescent="0.2">
      <c r="A1003" s="247">
        <v>6</v>
      </c>
      <c r="B1003" s="254">
        <f>[8]T80!C10</f>
        <v>0</v>
      </c>
      <c r="C1003" s="272" t="e">
        <f t="shared" si="303"/>
        <v>#N/A</v>
      </c>
      <c r="D1003" s="271" t="e">
        <f t="shared" si="304"/>
        <v>#N/A</v>
      </c>
      <c r="E1003" s="255" t="e">
        <f t="shared" si="305"/>
        <v>#N/A</v>
      </c>
      <c r="F1003" s="278" t="e">
        <f t="shared" si="306"/>
        <v>#REF!</v>
      </c>
      <c r="H1003" s="245"/>
      <c r="I1003" s="245"/>
    </row>
    <row r="1004" spans="1:9" ht="20.25" x14ac:dyDescent="0.2">
      <c r="A1004" s="247">
        <v>7</v>
      </c>
      <c r="B1004" s="254">
        <f>[8]T80!C11</f>
        <v>0</v>
      </c>
      <c r="C1004" s="272" t="e">
        <f t="shared" si="303"/>
        <v>#N/A</v>
      </c>
      <c r="D1004" s="271" t="e">
        <f t="shared" si="304"/>
        <v>#N/A</v>
      </c>
      <c r="E1004" s="255" t="e">
        <f t="shared" si="305"/>
        <v>#N/A</v>
      </c>
      <c r="F1004" s="278" t="e">
        <f t="shared" si="306"/>
        <v>#REF!</v>
      </c>
      <c r="H1004" s="245"/>
      <c r="I1004" s="245"/>
    </row>
    <row r="1005" spans="1:9" ht="20.25" x14ac:dyDescent="0.2">
      <c r="A1005" s="247">
        <v>8</v>
      </c>
      <c r="B1005" s="254">
        <f>[8]T80!C12</f>
        <v>0</v>
      </c>
      <c r="C1005" s="272" t="e">
        <f t="shared" si="303"/>
        <v>#N/A</v>
      </c>
      <c r="D1005" s="271" t="e">
        <f t="shared" si="304"/>
        <v>#N/A</v>
      </c>
      <c r="E1005" s="255" t="e">
        <f t="shared" si="305"/>
        <v>#N/A</v>
      </c>
      <c r="F1005" s="278" t="e">
        <f t="shared" si="306"/>
        <v>#REF!</v>
      </c>
      <c r="H1005" s="245"/>
      <c r="I1005" s="245"/>
    </row>
    <row r="1006" spans="1:9" ht="20.25" x14ac:dyDescent="0.2">
      <c r="A1006" s="247"/>
      <c r="B1006" s="254"/>
      <c r="C1006" s="272"/>
      <c r="D1006" s="271"/>
      <c r="E1006" s="255"/>
      <c r="F1006" s="278"/>
      <c r="H1006" s="245"/>
      <c r="I1006" s="245"/>
    </row>
    <row r="1007" spans="1:9" ht="20.25" x14ac:dyDescent="0.2">
      <c r="A1007" s="247"/>
      <c r="B1007" s="330" t="s">
        <v>136</v>
      </c>
      <c r="C1007" s="331"/>
      <c r="D1007" s="331"/>
      <c r="E1007" s="331"/>
      <c r="F1007" s="278"/>
      <c r="H1007" s="245"/>
      <c r="I1007" s="245"/>
    </row>
    <row r="1008" spans="1:9" s="246" customFormat="1" ht="20.25" x14ac:dyDescent="0.2">
      <c r="A1008" s="247"/>
      <c r="B1008" s="254"/>
      <c r="C1008" s="272"/>
      <c r="D1008" s="271"/>
      <c r="E1008" s="255"/>
      <c r="F1008" s="278"/>
    </row>
    <row r="1009" spans="1:9" ht="20.25" x14ac:dyDescent="0.2">
      <c r="A1009" s="247" t="s">
        <v>0</v>
      </c>
      <c r="B1009" s="250" t="s">
        <v>107</v>
      </c>
      <c r="C1009" s="287" t="str">
        <f>VLOOKUP($B1009,Timetablefield,2)</f>
        <v>Long Jump</v>
      </c>
      <c r="D1009" s="289" t="str">
        <f>VLOOKUP($B1009,Timetablefield,3)</f>
        <v>Female</v>
      </c>
      <c r="E1009" s="290" t="str">
        <f>VLOOKUP($B1009,Timetablefield,4)</f>
        <v>LD  A/B/C</v>
      </c>
      <c r="F1009" s="291"/>
      <c r="H1009" s="245"/>
      <c r="I1009" s="245"/>
    </row>
    <row r="1010" spans="1:9" ht="20.25" x14ac:dyDescent="0.2">
      <c r="A1010" s="247"/>
      <c r="B1010" s="254">
        <f>[8]F01!B7</f>
        <v>85</v>
      </c>
      <c r="C1010" s="272" t="str">
        <f t="shared" ref="C1010:C1025" si="307">VLOOKUP($B1010,athletes,2)</f>
        <v>Atlanta Crawford</v>
      </c>
      <c r="D1010" s="272" t="str">
        <f>VLOOKUP($B1010,athletes,3)</f>
        <v>Fife</v>
      </c>
      <c r="E1010" s="255" t="str">
        <f>VLOOKUP($B1010,athletes,4)</f>
        <v>LD</v>
      </c>
      <c r="F1010" s="274"/>
      <c r="H1010" s="245"/>
      <c r="I1010" s="245"/>
    </row>
    <row r="1011" spans="1:9" ht="20.25" x14ac:dyDescent="0.2">
      <c r="A1011" s="247"/>
      <c r="B1011" s="254">
        <f>[8]F01!B8</f>
        <v>225</v>
      </c>
      <c r="C1011" s="272" t="str">
        <f t="shared" si="307"/>
        <v>Laura Kinder</v>
      </c>
      <c r="D1011" s="271" t="str">
        <f t="shared" ref="D1011:D1025" si="308">VLOOKUP($B1011,athletes,3)</f>
        <v>West of Scotland</v>
      </c>
      <c r="E1011" s="255" t="str">
        <f t="shared" ref="E1011:E1025" si="309">VLOOKUP($B1011,athletes,4)</f>
        <v>LD</v>
      </c>
      <c r="F1011" s="274"/>
      <c r="H1011" s="245"/>
      <c r="I1011" s="245"/>
    </row>
    <row r="1012" spans="1:9" ht="20.25" x14ac:dyDescent="0.2">
      <c r="A1012" s="247"/>
      <c r="B1012" s="254">
        <f>[8]F01!B9</f>
        <v>222</v>
      </c>
      <c r="C1012" s="272" t="str">
        <f t="shared" si="307"/>
        <v>Margaret Newall</v>
      </c>
      <c r="D1012" s="271" t="str">
        <f t="shared" si="308"/>
        <v>West of Scotland</v>
      </c>
      <c r="E1012" s="255" t="str">
        <f t="shared" si="309"/>
        <v>LD</v>
      </c>
      <c r="F1012" s="274"/>
      <c r="H1012" s="245"/>
      <c r="I1012" s="245"/>
    </row>
    <row r="1013" spans="1:9" ht="20.25" x14ac:dyDescent="0.2">
      <c r="A1013" s="247"/>
      <c r="B1013" s="254">
        <f>[8]F01!B10</f>
        <v>0</v>
      </c>
      <c r="C1013" s="272" t="e">
        <f t="shared" si="307"/>
        <v>#N/A</v>
      </c>
      <c r="D1013" s="271" t="e">
        <f t="shared" si="308"/>
        <v>#N/A</v>
      </c>
      <c r="E1013" s="255" t="e">
        <f t="shared" si="309"/>
        <v>#N/A</v>
      </c>
      <c r="F1013" s="274"/>
      <c r="H1013" s="245"/>
      <c r="I1013" s="245"/>
    </row>
    <row r="1014" spans="1:9" ht="20.25" x14ac:dyDescent="0.2">
      <c r="A1014" s="247"/>
      <c r="B1014" s="254">
        <f>[8]F01!B11</f>
        <v>126</v>
      </c>
      <c r="C1014" s="272" t="str">
        <f t="shared" si="307"/>
        <v>Alana Burton</v>
      </c>
      <c r="D1014" s="271" t="str">
        <f t="shared" si="308"/>
        <v>Forth Valley</v>
      </c>
      <c r="E1014" s="255" t="str">
        <f t="shared" si="309"/>
        <v>LD</v>
      </c>
      <c r="F1014" s="274"/>
      <c r="H1014" s="245"/>
      <c r="I1014" s="245"/>
    </row>
    <row r="1015" spans="1:9" ht="20.25" x14ac:dyDescent="0.2">
      <c r="A1015" s="247"/>
      <c r="B1015" s="254">
        <f>[8]F01!B12</f>
        <v>86</v>
      </c>
      <c r="C1015" s="272" t="str">
        <f t="shared" si="307"/>
        <v>Dionne Mackie</v>
      </c>
      <c r="D1015" s="271" t="str">
        <f t="shared" si="308"/>
        <v>Fife</v>
      </c>
      <c r="E1015" s="255" t="str">
        <f t="shared" si="309"/>
        <v>LD</v>
      </c>
      <c r="F1015" s="274"/>
      <c r="H1015" s="245"/>
      <c r="I1015" s="245"/>
    </row>
    <row r="1016" spans="1:9" ht="20.25" x14ac:dyDescent="0.2">
      <c r="A1016" s="247"/>
      <c r="B1016" s="254">
        <f>[8]F01!B13</f>
        <v>127</v>
      </c>
      <c r="C1016" s="272" t="str">
        <f t="shared" si="307"/>
        <v>Lorraine Keigan</v>
      </c>
      <c r="D1016" s="271" t="str">
        <f t="shared" si="308"/>
        <v>Forth Valley</v>
      </c>
      <c r="E1016" s="255" t="str">
        <f t="shared" si="309"/>
        <v>LD</v>
      </c>
      <c r="F1016" s="274"/>
      <c r="H1016" s="245"/>
      <c r="I1016" s="245"/>
    </row>
    <row r="1017" spans="1:9" ht="20.25" x14ac:dyDescent="0.2">
      <c r="A1017" s="247"/>
      <c r="B1017" s="254">
        <f>[8]F01!B14</f>
        <v>149</v>
      </c>
      <c r="C1017" s="272" t="str">
        <f t="shared" si="307"/>
        <v>Amy Currie</v>
      </c>
      <c r="D1017" s="271" t="str">
        <f t="shared" si="308"/>
        <v>Forth Valley</v>
      </c>
      <c r="E1017" s="255" t="str">
        <f t="shared" si="309"/>
        <v>PD</v>
      </c>
      <c r="F1017" s="274"/>
      <c r="H1017" s="245"/>
      <c r="I1017" s="245"/>
    </row>
    <row r="1018" spans="1:9" ht="20.25" x14ac:dyDescent="0.2">
      <c r="A1018" s="247"/>
      <c r="B1018" s="254">
        <f>[8]F01!B15</f>
        <v>0</v>
      </c>
      <c r="C1018" s="272" t="e">
        <f t="shared" si="307"/>
        <v>#N/A</v>
      </c>
      <c r="D1018" s="271" t="e">
        <f t="shared" si="308"/>
        <v>#N/A</v>
      </c>
      <c r="E1018" s="255" t="e">
        <f t="shared" si="309"/>
        <v>#N/A</v>
      </c>
      <c r="F1018" s="274"/>
      <c r="H1018" s="245"/>
      <c r="I1018" s="245"/>
    </row>
    <row r="1019" spans="1:9" ht="20.25" x14ac:dyDescent="0.2">
      <c r="A1019" s="247"/>
      <c r="B1019" s="254">
        <f>[8]F01!B16</f>
        <v>77</v>
      </c>
      <c r="C1019" s="272" t="str">
        <f t="shared" si="307"/>
        <v>Jennifer Paton</v>
      </c>
      <c r="D1019" s="271" t="str">
        <f t="shared" si="308"/>
        <v>Fife</v>
      </c>
      <c r="E1019" s="255" t="str">
        <f t="shared" si="309"/>
        <v>LD</v>
      </c>
      <c r="F1019" s="274"/>
      <c r="H1019" s="245"/>
      <c r="I1019" s="245"/>
    </row>
    <row r="1020" spans="1:9" ht="20.25" x14ac:dyDescent="0.2">
      <c r="A1020" s="247"/>
      <c r="B1020" s="254">
        <f>[8]F01!B17</f>
        <v>78</v>
      </c>
      <c r="C1020" s="272" t="str">
        <f t="shared" si="307"/>
        <v>Kirsty Fraser</v>
      </c>
      <c r="D1020" s="271" t="str">
        <f t="shared" si="308"/>
        <v>Fife</v>
      </c>
      <c r="E1020" s="255" t="str">
        <f t="shared" si="309"/>
        <v>LD</v>
      </c>
      <c r="F1020" s="274"/>
      <c r="H1020" s="245"/>
      <c r="I1020" s="245"/>
    </row>
    <row r="1021" spans="1:9" ht="20.25" x14ac:dyDescent="0.2">
      <c r="A1021" s="247"/>
      <c r="B1021" s="254">
        <f>[8]F01!B18</f>
        <v>79</v>
      </c>
      <c r="C1021" s="272" t="str">
        <f t="shared" si="307"/>
        <v>Taylor McDowall</v>
      </c>
      <c r="D1021" s="271" t="str">
        <f t="shared" si="308"/>
        <v>Fife</v>
      </c>
      <c r="E1021" s="255" t="str">
        <f t="shared" si="309"/>
        <v>LD</v>
      </c>
      <c r="F1021" s="274"/>
      <c r="H1021" s="245"/>
      <c r="I1021" s="245"/>
    </row>
    <row r="1022" spans="1:9" ht="20.25" x14ac:dyDescent="0.2">
      <c r="A1022" s="247"/>
      <c r="B1022" s="254">
        <f>[8]F01!B19</f>
        <v>113</v>
      </c>
      <c r="C1022" s="272" t="str">
        <f t="shared" si="307"/>
        <v>Nikki Baxter</v>
      </c>
      <c r="D1022" s="271" t="str">
        <f t="shared" si="308"/>
        <v>Fife</v>
      </c>
      <c r="E1022" s="255" t="str">
        <f t="shared" si="309"/>
        <v>LD</v>
      </c>
      <c r="F1022" s="274"/>
      <c r="H1022" s="245"/>
      <c r="I1022" s="245"/>
    </row>
    <row r="1023" spans="1:9" ht="20.25" x14ac:dyDescent="0.2">
      <c r="A1023" s="247"/>
      <c r="B1023" s="254">
        <f>[8]F01!B20</f>
        <v>80</v>
      </c>
      <c r="C1023" s="272" t="str">
        <f t="shared" si="307"/>
        <v>Christine Burns</v>
      </c>
      <c r="D1023" s="271" t="str">
        <f t="shared" si="308"/>
        <v>Fife</v>
      </c>
      <c r="E1023" s="255" t="str">
        <f t="shared" si="309"/>
        <v>LD</v>
      </c>
      <c r="F1023" s="274"/>
      <c r="H1023" s="245"/>
      <c r="I1023" s="245"/>
    </row>
    <row r="1024" spans="1:9" ht="20.25" x14ac:dyDescent="0.2">
      <c r="A1024" s="247"/>
      <c r="B1024" s="254">
        <f>[8]F01!B21</f>
        <v>168</v>
      </c>
      <c r="C1024" s="272" t="str">
        <f t="shared" si="307"/>
        <v>Laura Erskine</v>
      </c>
      <c r="D1024" s="271" t="str">
        <f t="shared" si="308"/>
        <v>Highland</v>
      </c>
      <c r="E1024" s="255" t="str">
        <f t="shared" si="309"/>
        <v>LD</v>
      </c>
      <c r="F1024" s="274"/>
      <c r="H1024" s="245"/>
      <c r="I1024" s="245"/>
    </row>
    <row r="1025" spans="1:9" ht="20.25" x14ac:dyDescent="0.2">
      <c r="A1025" s="247"/>
      <c r="B1025" s="254">
        <f>[8]F01!B22</f>
        <v>81</v>
      </c>
      <c r="C1025" s="272" t="str">
        <f t="shared" si="307"/>
        <v>Michelle Wallace</v>
      </c>
      <c r="D1025" s="271" t="str">
        <f t="shared" si="308"/>
        <v>Fife</v>
      </c>
      <c r="E1025" s="255" t="str">
        <f t="shared" si="309"/>
        <v>LD</v>
      </c>
      <c r="F1025" s="274"/>
      <c r="H1025" s="245"/>
      <c r="I1025" s="245"/>
    </row>
    <row r="1026" spans="1:9" ht="20.25" x14ac:dyDescent="0.2">
      <c r="A1026" s="247"/>
      <c r="B1026" s="254"/>
      <c r="C1026" s="272"/>
      <c r="D1026" s="271"/>
      <c r="E1026" s="255"/>
      <c r="F1026" s="274"/>
      <c r="H1026" s="245"/>
      <c r="I1026" s="245"/>
    </row>
    <row r="1027" spans="1:9" ht="20.25" x14ac:dyDescent="0.2">
      <c r="A1027" s="247" t="s">
        <v>0</v>
      </c>
      <c r="B1027" s="250" t="s">
        <v>109</v>
      </c>
      <c r="C1027" s="287" t="str">
        <f>VLOOKUP($B1027,Timetablefield,2)</f>
        <v>Shot Putt 3.25Kg</v>
      </c>
      <c r="D1027" s="289" t="str">
        <f>VLOOKUP($B1027,Timetablefield,3)</f>
        <v>Male</v>
      </c>
      <c r="E1027" s="290" t="str">
        <f>VLOOKUP($B1027,Timetablefield,4)</f>
        <v>LD C2</v>
      </c>
      <c r="F1027" s="291"/>
      <c r="H1027" s="245"/>
      <c r="I1027" s="245"/>
    </row>
    <row r="1028" spans="1:9" ht="20.25" x14ac:dyDescent="0.2">
      <c r="A1028" s="247"/>
      <c r="B1028" s="254">
        <f>[8]F02!B7</f>
        <v>48</v>
      </c>
      <c r="C1028" s="272" t="str">
        <f t="shared" ref="C1028:C1035" si="310">VLOOKUP($B1028,athletes,2)</f>
        <v>Eric Boyle</v>
      </c>
      <c r="D1028" s="271" t="str">
        <f t="shared" ref="D1028:D1035" si="311">VLOOKUP($B1028,athletes,3)</f>
        <v>Fife</v>
      </c>
      <c r="E1028" s="255" t="str">
        <f t="shared" ref="E1028:E1035" si="312">VLOOKUP($B1028,athletes,4)</f>
        <v>LD</v>
      </c>
      <c r="F1028" s="274"/>
      <c r="H1028" s="245"/>
      <c r="I1028" s="245"/>
    </row>
    <row r="1029" spans="1:9" ht="20.25" x14ac:dyDescent="0.2">
      <c r="A1029" s="247"/>
      <c r="B1029" s="254">
        <f>[8]F02!B7</f>
        <v>48</v>
      </c>
      <c r="C1029" s="272" t="str">
        <f t="shared" si="310"/>
        <v>Eric Boyle</v>
      </c>
      <c r="D1029" s="271" t="str">
        <f t="shared" si="311"/>
        <v>Fife</v>
      </c>
      <c r="E1029" s="255" t="str">
        <f t="shared" si="312"/>
        <v>LD</v>
      </c>
      <c r="F1029" s="274"/>
      <c r="H1029" s="245"/>
      <c r="I1029" s="245"/>
    </row>
    <row r="1030" spans="1:9" s="246" customFormat="1" ht="20.25" x14ac:dyDescent="0.2">
      <c r="A1030" s="247"/>
      <c r="B1030" s="254">
        <f>[8]F02!B8</f>
        <v>17</v>
      </c>
      <c r="C1030" s="272" t="str">
        <f t="shared" si="310"/>
        <v>Neil McEwan</v>
      </c>
      <c r="D1030" s="271" t="str">
        <f t="shared" si="311"/>
        <v>Fife</v>
      </c>
      <c r="E1030" s="255" t="str">
        <f t="shared" si="312"/>
        <v>LD</v>
      </c>
      <c r="F1030" s="274"/>
    </row>
    <row r="1031" spans="1:9" ht="20.25" x14ac:dyDescent="0.2">
      <c r="A1031" s="247"/>
      <c r="B1031" s="254">
        <f>[8]F02!B9</f>
        <v>60</v>
      </c>
      <c r="C1031" s="272" t="str">
        <f t="shared" si="310"/>
        <v>Kenneth Richards</v>
      </c>
      <c r="D1031" s="271" t="str">
        <f t="shared" si="311"/>
        <v>Fife</v>
      </c>
      <c r="E1031" s="255" t="str">
        <f t="shared" si="312"/>
        <v>LD</v>
      </c>
      <c r="F1031" s="274"/>
      <c r="H1031" s="245"/>
      <c r="I1031" s="245"/>
    </row>
    <row r="1032" spans="1:9" ht="20.25" x14ac:dyDescent="0.2">
      <c r="A1032" s="247"/>
      <c r="B1032" s="254">
        <f>[8]F02!B10</f>
        <v>54</v>
      </c>
      <c r="C1032" s="272" t="str">
        <f t="shared" si="310"/>
        <v>Billy Masterton</v>
      </c>
      <c r="D1032" s="271" t="str">
        <f t="shared" si="311"/>
        <v>Fife</v>
      </c>
      <c r="E1032" s="255" t="str">
        <f t="shared" si="312"/>
        <v>LD</v>
      </c>
      <c r="F1032" s="274"/>
      <c r="H1032" s="245"/>
      <c r="I1032" s="245"/>
    </row>
    <row r="1033" spans="1:9" ht="20.25" x14ac:dyDescent="0.2">
      <c r="A1033" s="247"/>
      <c r="B1033" s="254">
        <f>[8]F02!B11</f>
        <v>59</v>
      </c>
      <c r="C1033" s="272" t="str">
        <f t="shared" si="310"/>
        <v>John Lockhart</v>
      </c>
      <c r="D1033" s="271" t="str">
        <f t="shared" si="311"/>
        <v>Fife</v>
      </c>
      <c r="E1033" s="255" t="str">
        <f t="shared" si="312"/>
        <v>LD</v>
      </c>
      <c r="F1033" s="274"/>
      <c r="H1033" s="245"/>
      <c r="I1033" s="245"/>
    </row>
    <row r="1034" spans="1:9" ht="20.25" x14ac:dyDescent="0.2">
      <c r="A1034" s="247"/>
      <c r="B1034" s="254">
        <f>[8]F02!B12</f>
        <v>70</v>
      </c>
      <c r="C1034" s="272" t="str">
        <f t="shared" si="310"/>
        <v>Steven Thackray</v>
      </c>
      <c r="D1034" s="271" t="str">
        <f t="shared" si="311"/>
        <v>Fife</v>
      </c>
      <c r="E1034" s="255" t="str">
        <f t="shared" si="312"/>
        <v>LD</v>
      </c>
      <c r="F1034" s="274"/>
      <c r="H1034" s="245"/>
      <c r="I1034" s="245"/>
    </row>
    <row r="1035" spans="1:9" ht="20.25" x14ac:dyDescent="0.2">
      <c r="A1035" s="247"/>
      <c r="B1035" s="254">
        <f>[8]F02!B13</f>
        <v>16</v>
      </c>
      <c r="C1035" s="272" t="str">
        <f t="shared" si="310"/>
        <v>Mark Glover</v>
      </c>
      <c r="D1035" s="271" t="str">
        <f t="shared" si="311"/>
        <v>Fife</v>
      </c>
      <c r="E1035" s="255" t="str">
        <f t="shared" si="312"/>
        <v>LD</v>
      </c>
      <c r="F1035" s="274"/>
      <c r="H1035" s="245"/>
      <c r="I1035" s="245"/>
    </row>
    <row r="1036" spans="1:9" ht="20.25" x14ac:dyDescent="0.2">
      <c r="A1036" s="247"/>
      <c r="B1036" s="254">
        <f>[8]F02!B14</f>
        <v>74</v>
      </c>
      <c r="C1036" s="272" t="str">
        <f>VLOOKUP($B1036,athletes,2)</f>
        <v>Tristan Rankine</v>
      </c>
      <c r="D1036" s="271" t="str">
        <f>VLOOKUP($B1036,athletes,3)</f>
        <v>Fife</v>
      </c>
      <c r="E1036" s="255" t="str">
        <f>VLOOKUP($B1036,athletes,4)</f>
        <v>LD</v>
      </c>
      <c r="F1036" s="274"/>
      <c r="H1036" s="245"/>
      <c r="I1036" s="245"/>
    </row>
    <row r="1037" spans="1:9" ht="20.25" x14ac:dyDescent="0.2">
      <c r="A1037" s="247"/>
      <c r="B1037" s="254">
        <f>[8]F02!B15</f>
        <v>27</v>
      </c>
      <c r="C1037" s="272" t="str">
        <f>VLOOKUP($B1037,athletes,2)</f>
        <v>Craig Hunter</v>
      </c>
      <c r="D1037" s="271" t="str">
        <f>VLOOKUP($B1037,athletes,3)</f>
        <v>Fife</v>
      </c>
      <c r="E1037" s="255" t="str">
        <f>VLOOKUP($B1037,athletes,4)</f>
        <v>LD</v>
      </c>
      <c r="F1037" s="274"/>
      <c r="H1037" s="245"/>
      <c r="I1037" s="245"/>
    </row>
    <row r="1038" spans="1:9" ht="20.25" x14ac:dyDescent="0.2">
      <c r="A1038" s="247"/>
      <c r="B1038" s="254">
        <f>[8]F02!B16</f>
        <v>75</v>
      </c>
      <c r="C1038" s="272" t="str">
        <f>VLOOKUP($B1038,athletes,2)</f>
        <v>Wayne Sammut</v>
      </c>
      <c r="D1038" s="271" t="str">
        <f>VLOOKUP($B1038,athletes,3)</f>
        <v>Fife</v>
      </c>
      <c r="E1038" s="255" t="str">
        <f>VLOOKUP($B1038,athletes,4)</f>
        <v>LD</v>
      </c>
      <c r="F1038" s="274"/>
      <c r="H1038" s="245"/>
      <c r="I1038" s="245"/>
    </row>
    <row r="1039" spans="1:9" ht="20.25" x14ac:dyDescent="0.2">
      <c r="A1039" s="247"/>
      <c r="B1039" s="254"/>
      <c r="C1039" s="272"/>
      <c r="D1039" s="271"/>
      <c r="E1039" s="255"/>
      <c r="F1039" s="274"/>
      <c r="H1039" s="245"/>
      <c r="I1039" s="245"/>
    </row>
    <row r="1040" spans="1:9" ht="20.25" x14ac:dyDescent="0.2">
      <c r="A1040" s="247" t="s">
        <v>0</v>
      </c>
      <c r="B1040" s="250" t="s">
        <v>110</v>
      </c>
      <c r="C1040" s="287" t="str">
        <f>VLOOKUP($B1040,Timetablefield,2)</f>
        <v>Shot Putt 3.25Kg</v>
      </c>
      <c r="D1040" s="289" t="str">
        <f>VLOOKUP($B1040,Timetablefield,3)</f>
        <v>Male</v>
      </c>
      <c r="E1040" s="290" t="str">
        <f>VLOOKUP($B1040,Timetablefield,4)</f>
        <v>LD  C1</v>
      </c>
      <c r="F1040" s="291"/>
      <c r="H1040" s="245"/>
      <c r="I1040" s="245"/>
    </row>
    <row r="1041" spans="1:9" ht="20.25" x14ac:dyDescent="0.2">
      <c r="A1041" s="293"/>
      <c r="B1041" s="254">
        <f>[8]F03!B7</f>
        <v>0</v>
      </c>
      <c r="C1041" s="272" t="e">
        <f t="shared" ref="C1041:C1051" si="313">VLOOKUP($B1041,athletes,2)</f>
        <v>#N/A</v>
      </c>
      <c r="D1041" s="271" t="e">
        <f t="shared" ref="D1041:D1051" si="314">VLOOKUP($B1041,athletes,3)</f>
        <v>#N/A</v>
      </c>
      <c r="E1041" s="255" t="e">
        <f t="shared" ref="E1041:E1051" si="315">VLOOKUP($B1041,athletes,4)</f>
        <v>#N/A</v>
      </c>
      <c r="F1041" s="274"/>
      <c r="H1041" s="245"/>
      <c r="I1041" s="245"/>
    </row>
    <row r="1042" spans="1:9" ht="20.25" x14ac:dyDescent="0.2">
      <c r="A1042" s="247"/>
      <c r="B1042" s="254">
        <f>[8]F03!B8</f>
        <v>73</v>
      </c>
      <c r="C1042" s="272" t="str">
        <f t="shared" si="313"/>
        <v>Tom Webster</v>
      </c>
      <c r="D1042" s="271" t="str">
        <f t="shared" si="314"/>
        <v>Fife</v>
      </c>
      <c r="E1042" s="255" t="str">
        <f t="shared" si="315"/>
        <v>LD</v>
      </c>
      <c r="F1042" s="274"/>
      <c r="H1042" s="245"/>
      <c r="I1042" s="245"/>
    </row>
    <row r="1043" spans="1:9" ht="20.25" x14ac:dyDescent="0.2">
      <c r="A1043" s="247"/>
      <c r="B1043" s="254">
        <f>[8]F03!B9</f>
        <v>29</v>
      </c>
      <c r="C1043" s="272" t="str">
        <f t="shared" si="313"/>
        <v>Michael Wilkie</v>
      </c>
      <c r="D1043" s="271" t="str">
        <f t="shared" si="314"/>
        <v>Fife</v>
      </c>
      <c r="E1043" s="255" t="str">
        <f t="shared" si="315"/>
        <v>LD</v>
      </c>
      <c r="F1043" s="274"/>
      <c r="H1043" s="245"/>
      <c r="I1043" s="245"/>
    </row>
    <row r="1044" spans="1:9" ht="20.25" x14ac:dyDescent="0.2">
      <c r="A1044" s="247"/>
      <c r="B1044" s="254">
        <f>[8]F03!B10</f>
        <v>166</v>
      </c>
      <c r="C1044" s="272" t="str">
        <f t="shared" si="313"/>
        <v>Clive Mappin</v>
      </c>
      <c r="D1044" s="271" t="str">
        <f t="shared" si="314"/>
        <v>Highland</v>
      </c>
      <c r="E1044" s="255" t="str">
        <f t="shared" si="315"/>
        <v>LD</v>
      </c>
      <c r="F1044" s="274"/>
      <c r="H1044" s="245"/>
      <c r="I1044" s="245"/>
    </row>
    <row r="1045" spans="1:9" ht="20.25" x14ac:dyDescent="0.2">
      <c r="A1045" s="247"/>
      <c r="B1045" s="254">
        <f>[8]F03!B11</f>
        <v>61</v>
      </c>
      <c r="C1045" s="272" t="str">
        <f t="shared" si="313"/>
        <v>Kevin Rowe</v>
      </c>
      <c r="D1045" s="271" t="str">
        <f t="shared" si="314"/>
        <v>Fife</v>
      </c>
      <c r="E1045" s="255" t="str">
        <f t="shared" si="315"/>
        <v>LD</v>
      </c>
      <c r="F1045" s="274"/>
      <c r="H1045" s="245"/>
      <c r="I1045" s="245"/>
    </row>
    <row r="1046" spans="1:9" ht="20.25" x14ac:dyDescent="0.2">
      <c r="A1046" s="247"/>
      <c r="B1046" s="254">
        <f>[8]F03!B12</f>
        <v>49</v>
      </c>
      <c r="C1046" s="272" t="str">
        <f t="shared" si="313"/>
        <v>James Murphy</v>
      </c>
      <c r="D1046" s="271" t="str">
        <f t="shared" si="314"/>
        <v>Fife</v>
      </c>
      <c r="E1046" s="255" t="str">
        <f t="shared" si="315"/>
        <v>LD</v>
      </c>
      <c r="F1046" s="274"/>
      <c r="H1046" s="245"/>
      <c r="I1046" s="245"/>
    </row>
    <row r="1047" spans="1:9" ht="20.25" x14ac:dyDescent="0.2">
      <c r="A1047" s="247"/>
      <c r="B1047" s="254">
        <f>[8]F03!B13</f>
        <v>69</v>
      </c>
      <c r="C1047" s="272" t="str">
        <f t="shared" si="313"/>
        <v>Steven Arthur</v>
      </c>
      <c r="D1047" s="271" t="str">
        <f t="shared" si="314"/>
        <v>Fife</v>
      </c>
      <c r="E1047" s="255" t="str">
        <f t="shared" si="315"/>
        <v>LD</v>
      </c>
      <c r="F1047" s="274"/>
      <c r="H1047" s="245"/>
      <c r="I1047" s="245"/>
    </row>
    <row r="1048" spans="1:9" ht="20.25" x14ac:dyDescent="0.2">
      <c r="A1048" s="247"/>
      <c r="B1048" s="254">
        <f>[8]F03!B14</f>
        <v>5</v>
      </c>
      <c r="C1048" s="272" t="str">
        <f t="shared" si="313"/>
        <v>Jamie Thomas</v>
      </c>
      <c r="D1048" s="271" t="str">
        <f t="shared" si="314"/>
        <v>Fife</v>
      </c>
      <c r="E1048" s="255" t="str">
        <f t="shared" si="315"/>
        <v>LD</v>
      </c>
      <c r="F1048" s="274"/>
      <c r="H1048" s="245"/>
      <c r="I1048" s="245"/>
    </row>
    <row r="1049" spans="1:9" ht="20.25" x14ac:dyDescent="0.2">
      <c r="A1049" s="247"/>
      <c r="B1049" s="254">
        <f>[8]F03!B15</f>
        <v>0</v>
      </c>
      <c r="C1049" s="272" t="e">
        <f t="shared" si="313"/>
        <v>#N/A</v>
      </c>
      <c r="D1049" s="271" t="e">
        <f t="shared" si="314"/>
        <v>#N/A</v>
      </c>
      <c r="E1049" s="255" t="e">
        <f t="shared" si="315"/>
        <v>#N/A</v>
      </c>
      <c r="F1049" s="274"/>
      <c r="H1049" s="245"/>
      <c r="I1049" s="245"/>
    </row>
    <row r="1050" spans="1:9" ht="20.25" x14ac:dyDescent="0.2">
      <c r="A1050" s="247"/>
      <c r="B1050" s="254">
        <f>[8]F03!B16</f>
        <v>0</v>
      </c>
      <c r="C1050" s="272" t="e">
        <f t="shared" si="313"/>
        <v>#N/A</v>
      </c>
      <c r="D1050" s="271" t="e">
        <f t="shared" si="314"/>
        <v>#N/A</v>
      </c>
      <c r="E1050" s="255" t="e">
        <f t="shared" si="315"/>
        <v>#N/A</v>
      </c>
      <c r="F1050" s="274"/>
      <c r="H1050" s="245"/>
      <c r="I1050" s="245"/>
    </row>
    <row r="1051" spans="1:9" ht="20.25" x14ac:dyDescent="0.2">
      <c r="A1051" s="247"/>
      <c r="B1051" s="254">
        <f>[8]F03!B17</f>
        <v>0</v>
      </c>
      <c r="C1051" s="272" t="e">
        <f t="shared" si="313"/>
        <v>#N/A</v>
      </c>
      <c r="D1051" s="271" t="e">
        <f t="shared" si="314"/>
        <v>#N/A</v>
      </c>
      <c r="E1051" s="255" t="e">
        <f t="shared" si="315"/>
        <v>#N/A</v>
      </c>
      <c r="F1051" s="274"/>
      <c r="H1051" s="245"/>
      <c r="I1051" s="245"/>
    </row>
    <row r="1052" spans="1:9" ht="20.25" x14ac:dyDescent="0.2">
      <c r="A1052" s="247"/>
      <c r="B1052" s="254"/>
      <c r="C1052" s="272"/>
      <c r="D1052" s="271"/>
      <c r="E1052" s="255"/>
      <c r="F1052" s="274"/>
      <c r="H1052" s="245"/>
      <c r="I1052" s="245"/>
    </row>
    <row r="1053" spans="1:9" ht="20.25" x14ac:dyDescent="0.2">
      <c r="A1053" s="247" t="s">
        <v>0</v>
      </c>
      <c r="B1053" s="250" t="s">
        <v>111</v>
      </c>
      <c r="C1053" s="287" t="str">
        <f>VLOOKUP($B1053,Timetablefield,2)</f>
        <v>Javelin  600/700/800g</v>
      </c>
      <c r="D1053" s="289" t="str">
        <f>VLOOKUP($B1053,Timetablefield,3)</f>
        <v>Male/Female</v>
      </c>
      <c r="E1053" s="290" t="str">
        <f>VLOOKUP($B1053,Timetablefield,4)</f>
        <v>LD/PD</v>
      </c>
      <c r="F1053" s="291"/>
      <c r="H1053" s="245"/>
      <c r="I1053" s="245"/>
    </row>
    <row r="1054" spans="1:9" ht="20.25" x14ac:dyDescent="0.2">
      <c r="A1054" s="293"/>
      <c r="B1054" s="254">
        <f>[8]F04!B7</f>
        <v>121</v>
      </c>
      <c r="C1054" s="272" t="str">
        <f t="shared" ref="C1054:C1063" si="316">VLOOKUP($B1054,athletes,2)</f>
        <v>Mary Wilson</v>
      </c>
      <c r="D1054" s="271" t="str">
        <f t="shared" ref="D1054:D1063" si="317">VLOOKUP($B1054,athletes,3)</f>
        <v>Fife</v>
      </c>
      <c r="E1054" s="255" t="str">
        <f t="shared" ref="E1054:E1063" si="318">VLOOKUP($B1054,athletes,4)</f>
        <v>PD</v>
      </c>
      <c r="F1054" s="274"/>
      <c r="H1054" s="245"/>
      <c r="I1054" s="245"/>
    </row>
    <row r="1055" spans="1:9" ht="20.25" x14ac:dyDescent="0.2">
      <c r="A1055" s="293"/>
      <c r="B1055" s="254">
        <f>[8]F04!B8</f>
        <v>0</v>
      </c>
      <c r="C1055" s="272" t="e">
        <f t="shared" si="316"/>
        <v>#N/A</v>
      </c>
      <c r="D1055" s="271" t="e">
        <f t="shared" si="317"/>
        <v>#N/A</v>
      </c>
      <c r="E1055" s="255" t="e">
        <f t="shared" si="318"/>
        <v>#N/A</v>
      </c>
      <c r="F1055" s="274"/>
      <c r="H1055" s="245"/>
      <c r="I1055" s="245"/>
    </row>
    <row r="1056" spans="1:9" ht="20.25" x14ac:dyDescent="0.2">
      <c r="A1056" s="247"/>
      <c r="B1056" s="254">
        <f>[8]F04!B9</f>
        <v>224</v>
      </c>
      <c r="C1056" s="272" t="str">
        <f t="shared" si="316"/>
        <v>Geraldine Fitzsimmons</v>
      </c>
      <c r="D1056" s="271" t="str">
        <f t="shared" si="317"/>
        <v>West of Scotland</v>
      </c>
      <c r="E1056" s="255" t="str">
        <f t="shared" si="318"/>
        <v>LD</v>
      </c>
      <c r="F1056" s="274"/>
      <c r="H1056" s="245"/>
      <c r="I1056" s="245"/>
    </row>
    <row r="1057" spans="1:9" ht="20.25" x14ac:dyDescent="0.2">
      <c r="A1057" s="247"/>
      <c r="B1057" s="254">
        <f>[8]F04!B10</f>
        <v>0</v>
      </c>
      <c r="C1057" s="272" t="e">
        <f t="shared" si="316"/>
        <v>#N/A</v>
      </c>
      <c r="D1057" s="271" t="e">
        <f t="shared" si="317"/>
        <v>#N/A</v>
      </c>
      <c r="E1057" s="255" t="e">
        <f t="shared" si="318"/>
        <v>#N/A</v>
      </c>
      <c r="F1057" s="274"/>
      <c r="H1057" s="245"/>
      <c r="I1057" s="245"/>
    </row>
    <row r="1058" spans="1:9" ht="20.25" x14ac:dyDescent="0.2">
      <c r="A1058" s="247"/>
      <c r="B1058" s="254">
        <f>[8]F04!B11</f>
        <v>193</v>
      </c>
      <c r="C1058" s="272" t="str">
        <f t="shared" si="316"/>
        <v>Hamish Couper</v>
      </c>
      <c r="D1058" s="271" t="str">
        <f t="shared" si="317"/>
        <v>West of Scotland</v>
      </c>
      <c r="E1058" s="255" t="str">
        <f t="shared" si="318"/>
        <v>LD</v>
      </c>
      <c r="F1058" s="274"/>
      <c r="H1058" s="245"/>
      <c r="I1058" s="245"/>
    </row>
    <row r="1059" spans="1:9" ht="20.25" x14ac:dyDescent="0.2">
      <c r="A1059" s="247"/>
      <c r="B1059" s="254">
        <f>[8]F04!B12</f>
        <v>202</v>
      </c>
      <c r="C1059" s="272" t="str">
        <f t="shared" si="316"/>
        <v>Michael Carr</v>
      </c>
      <c r="D1059" s="271" t="str">
        <f t="shared" si="317"/>
        <v>West of Scotland</v>
      </c>
      <c r="E1059" s="255" t="str">
        <f t="shared" si="318"/>
        <v>LD</v>
      </c>
      <c r="F1059" s="274"/>
      <c r="H1059" s="245"/>
      <c r="I1059" s="245"/>
    </row>
    <row r="1060" spans="1:9" ht="20.25" x14ac:dyDescent="0.2">
      <c r="A1060" s="247"/>
      <c r="B1060" s="254">
        <f>[8]F04!B13</f>
        <v>0</v>
      </c>
      <c r="C1060" s="272" t="e">
        <f t="shared" si="316"/>
        <v>#N/A</v>
      </c>
      <c r="D1060" s="271" t="e">
        <f t="shared" si="317"/>
        <v>#N/A</v>
      </c>
      <c r="E1060" s="255" t="e">
        <f t="shared" si="318"/>
        <v>#N/A</v>
      </c>
      <c r="F1060" s="274"/>
      <c r="H1060" s="245"/>
      <c r="I1060" s="245"/>
    </row>
    <row r="1061" spans="1:9" ht="20.25" x14ac:dyDescent="0.2">
      <c r="A1061" s="247"/>
      <c r="B1061" s="254">
        <f>[8]F04!B14</f>
        <v>0</v>
      </c>
      <c r="C1061" s="272" t="e">
        <f t="shared" si="316"/>
        <v>#N/A</v>
      </c>
      <c r="D1061" s="271" t="e">
        <f t="shared" si="317"/>
        <v>#N/A</v>
      </c>
      <c r="E1061" s="255" t="e">
        <f t="shared" si="318"/>
        <v>#N/A</v>
      </c>
      <c r="F1061" s="274"/>
      <c r="H1061" s="245"/>
      <c r="I1061" s="245"/>
    </row>
    <row r="1062" spans="1:9" ht="20.25" x14ac:dyDescent="0.2">
      <c r="A1062" s="247"/>
      <c r="B1062" s="254">
        <f>[8]F04!B15</f>
        <v>24</v>
      </c>
      <c r="C1062" s="272" t="str">
        <f t="shared" si="316"/>
        <v>Stephen Burns</v>
      </c>
      <c r="D1062" s="271" t="str">
        <f t="shared" si="317"/>
        <v>Fife</v>
      </c>
      <c r="E1062" s="255" t="str">
        <f t="shared" si="318"/>
        <v>LD</v>
      </c>
      <c r="F1062" s="274"/>
      <c r="H1062" s="245"/>
      <c r="I1062" s="245"/>
    </row>
    <row r="1063" spans="1:9" ht="20.25" x14ac:dyDescent="0.2">
      <c r="A1063" s="247"/>
      <c r="B1063" s="254">
        <f>[8]F04!B16</f>
        <v>120</v>
      </c>
      <c r="C1063" s="272" t="str">
        <f t="shared" si="316"/>
        <v>Michael Mellon</v>
      </c>
      <c r="D1063" s="271" t="str">
        <f t="shared" si="317"/>
        <v>Fife</v>
      </c>
      <c r="E1063" s="255" t="str">
        <f t="shared" si="318"/>
        <v>PD</v>
      </c>
      <c r="F1063" s="274"/>
      <c r="H1063" s="245"/>
      <c r="I1063" s="245"/>
    </row>
    <row r="1064" spans="1:9" ht="20.25" x14ac:dyDescent="0.2">
      <c r="A1064" s="247"/>
      <c r="B1064" s="254"/>
      <c r="C1064" s="272"/>
      <c r="D1064" s="271"/>
      <c r="E1064" s="255"/>
      <c r="F1064" s="274"/>
      <c r="H1064" s="245"/>
      <c r="I1064" s="245"/>
    </row>
    <row r="1065" spans="1:9" ht="20.25" x14ac:dyDescent="0.2">
      <c r="A1065" s="247" t="s">
        <v>0</v>
      </c>
      <c r="B1065" s="250" t="s">
        <v>112</v>
      </c>
      <c r="C1065" s="287" t="str">
        <f>VLOOKUP($B1065,Timetablefield,2)</f>
        <v xml:space="preserve">Softball </v>
      </c>
      <c r="D1065" s="289" t="str">
        <f>VLOOKUP($B1065,Timetablefield,3)</f>
        <v>Male</v>
      </c>
      <c r="E1065" s="290" t="str">
        <f>VLOOKUP($B1065,Timetablefield,4)</f>
        <v>LD/PD C2</v>
      </c>
      <c r="F1065" s="291"/>
      <c r="H1065" s="245"/>
      <c r="I1065" s="245"/>
    </row>
    <row r="1066" spans="1:9" ht="20.25" x14ac:dyDescent="0.2">
      <c r="A1066" s="247"/>
      <c r="B1066" s="254">
        <f>[8]F05!B7</f>
        <v>0</v>
      </c>
      <c r="C1066" s="272" t="e">
        <f t="shared" ref="C1066:C1078" si="319">VLOOKUP($B1066,athletes,2)</f>
        <v>#N/A</v>
      </c>
      <c r="D1066" s="271" t="e">
        <f t="shared" ref="D1066:D1078" si="320">VLOOKUP($B1066,athletes,3)</f>
        <v>#N/A</v>
      </c>
      <c r="E1066" s="255" t="e">
        <f t="shared" ref="E1066:E1078" si="321">VLOOKUP($B1066,athletes,4)</f>
        <v>#N/A</v>
      </c>
      <c r="F1066" s="274"/>
      <c r="H1066" s="245"/>
      <c r="I1066" s="245"/>
    </row>
    <row r="1067" spans="1:9" ht="20.25" x14ac:dyDescent="0.2">
      <c r="A1067" s="247"/>
      <c r="B1067" s="254">
        <f>[8]F05!B8</f>
        <v>154</v>
      </c>
      <c r="C1067" s="272" t="str">
        <f t="shared" si="319"/>
        <v>Stephen Richards</v>
      </c>
      <c r="D1067" s="271" t="str">
        <f t="shared" si="320"/>
        <v>Forth Valley</v>
      </c>
      <c r="E1067" s="255" t="str">
        <f t="shared" si="321"/>
        <v>WC</v>
      </c>
      <c r="F1067" s="274"/>
      <c r="H1067" s="245"/>
      <c r="I1067" s="245"/>
    </row>
    <row r="1068" spans="1:9" ht="20.25" x14ac:dyDescent="0.2">
      <c r="A1068" s="247"/>
      <c r="B1068" s="254">
        <f>[8]F05!B9</f>
        <v>153</v>
      </c>
      <c r="C1068" s="272" t="str">
        <f t="shared" si="319"/>
        <v>James Caulfield</v>
      </c>
      <c r="D1068" s="271" t="str">
        <f t="shared" si="320"/>
        <v>Forth Valley</v>
      </c>
      <c r="E1068" s="255" t="str">
        <f t="shared" si="321"/>
        <v>WC</v>
      </c>
      <c r="F1068" s="274"/>
      <c r="H1068" s="245"/>
      <c r="I1068" s="245"/>
    </row>
    <row r="1069" spans="1:9" ht="20.25" x14ac:dyDescent="0.2">
      <c r="A1069" s="247"/>
      <c r="B1069" s="254">
        <f>[8]F05!B10</f>
        <v>0</v>
      </c>
      <c r="C1069" s="272" t="e">
        <f t="shared" si="319"/>
        <v>#N/A</v>
      </c>
      <c r="D1069" s="271" t="e">
        <f t="shared" si="320"/>
        <v>#N/A</v>
      </c>
      <c r="E1069" s="255" t="e">
        <f t="shared" si="321"/>
        <v>#N/A</v>
      </c>
      <c r="F1069" s="274"/>
      <c r="H1069" s="245"/>
      <c r="I1069" s="245"/>
    </row>
    <row r="1070" spans="1:9" ht="20.25" x14ac:dyDescent="0.2">
      <c r="A1070" s="247"/>
      <c r="B1070" s="254">
        <f>[8]F05!B11</f>
        <v>17</v>
      </c>
      <c r="C1070" s="272" t="str">
        <f t="shared" si="319"/>
        <v>Neil McEwan</v>
      </c>
      <c r="D1070" s="271" t="str">
        <f t="shared" si="320"/>
        <v>Fife</v>
      </c>
      <c r="E1070" s="255" t="str">
        <f t="shared" si="321"/>
        <v>LD</v>
      </c>
      <c r="F1070" s="274"/>
      <c r="H1070" s="245"/>
      <c r="I1070" s="245"/>
    </row>
    <row r="1071" spans="1:9" ht="20.25" x14ac:dyDescent="0.2">
      <c r="A1071" s="247"/>
      <c r="B1071" s="254">
        <f>[8]F05!B12</f>
        <v>45</v>
      </c>
      <c r="C1071" s="272" t="str">
        <f t="shared" si="319"/>
        <v>Billy Scobie</v>
      </c>
      <c r="D1071" s="271" t="str">
        <f t="shared" si="320"/>
        <v>Fife</v>
      </c>
      <c r="E1071" s="255" t="str">
        <f t="shared" si="321"/>
        <v>LD</v>
      </c>
      <c r="F1071" s="274"/>
      <c r="H1071" s="245"/>
      <c r="I1071" s="245"/>
    </row>
    <row r="1072" spans="1:9" ht="20.25" x14ac:dyDescent="0.2">
      <c r="A1072" s="247"/>
      <c r="B1072" s="254">
        <f>[8]F05!B13</f>
        <v>51</v>
      </c>
      <c r="C1072" s="272" t="str">
        <f t="shared" si="319"/>
        <v>Matthew Gun</v>
      </c>
      <c r="D1072" s="271" t="str">
        <f t="shared" si="320"/>
        <v>Fife</v>
      </c>
      <c r="E1072" s="255" t="str">
        <f t="shared" si="321"/>
        <v>LD</v>
      </c>
      <c r="F1072" s="274"/>
      <c r="H1072" s="245"/>
      <c r="I1072" s="245"/>
    </row>
    <row r="1073" spans="1:9" ht="20.25" x14ac:dyDescent="0.2">
      <c r="A1073" s="247"/>
      <c r="B1073" s="254">
        <f>[8]F05!B14</f>
        <v>63</v>
      </c>
      <c r="C1073" s="272" t="str">
        <f t="shared" si="319"/>
        <v>Matthew Robertson</v>
      </c>
      <c r="D1073" s="271" t="str">
        <f t="shared" si="320"/>
        <v>Fife</v>
      </c>
      <c r="E1073" s="255" t="str">
        <f t="shared" si="321"/>
        <v>LD</v>
      </c>
      <c r="F1073" s="274"/>
      <c r="H1073" s="245"/>
      <c r="I1073" s="245"/>
    </row>
    <row r="1074" spans="1:9" ht="20.25" x14ac:dyDescent="0.2">
      <c r="A1074" s="247"/>
      <c r="B1074" s="254">
        <f>[8]F05!B15</f>
        <v>180</v>
      </c>
      <c r="C1074" s="272" t="str">
        <f t="shared" si="319"/>
        <v>Andrew Machan</v>
      </c>
      <c r="D1074" s="271" t="str">
        <f t="shared" si="320"/>
        <v>Perth/Tayside</v>
      </c>
      <c r="E1074" s="255" t="str">
        <f t="shared" si="321"/>
        <v>LD</v>
      </c>
      <c r="F1074" s="274"/>
      <c r="H1074" s="245"/>
      <c r="I1074" s="245"/>
    </row>
    <row r="1075" spans="1:9" ht="20.25" x14ac:dyDescent="0.2">
      <c r="A1075" s="247"/>
      <c r="B1075" s="254">
        <f>[8]F05!B16</f>
        <v>147</v>
      </c>
      <c r="C1075" s="272" t="str">
        <f t="shared" si="319"/>
        <v>Jamie Little</v>
      </c>
      <c r="D1075" s="271" t="str">
        <f t="shared" si="320"/>
        <v>Forth Valley</v>
      </c>
      <c r="E1075" s="255" t="str">
        <f t="shared" si="321"/>
        <v>LD</v>
      </c>
      <c r="F1075" s="274"/>
      <c r="H1075" s="245"/>
      <c r="I1075" s="245"/>
    </row>
    <row r="1076" spans="1:9" ht="20.25" x14ac:dyDescent="0.2">
      <c r="A1076" s="247"/>
      <c r="B1076" s="254">
        <f>[8]F05!B17</f>
        <v>67</v>
      </c>
      <c r="C1076" s="272" t="str">
        <f t="shared" si="319"/>
        <v>Scott Peddie</v>
      </c>
      <c r="D1076" s="271" t="str">
        <f t="shared" si="320"/>
        <v>Fife</v>
      </c>
      <c r="E1076" s="255" t="str">
        <f t="shared" si="321"/>
        <v>LD</v>
      </c>
      <c r="F1076" s="274"/>
      <c r="H1076" s="245"/>
      <c r="I1076" s="245"/>
    </row>
    <row r="1077" spans="1:9" ht="20.25" x14ac:dyDescent="0.2">
      <c r="A1077" s="247"/>
      <c r="B1077" s="254">
        <f>[8]F05!B18</f>
        <v>145</v>
      </c>
      <c r="C1077" s="272" t="str">
        <f t="shared" si="319"/>
        <v>John Leslie</v>
      </c>
      <c r="D1077" s="271" t="str">
        <f t="shared" si="320"/>
        <v>Forth Valley</v>
      </c>
      <c r="E1077" s="255" t="str">
        <f t="shared" si="321"/>
        <v>LD</v>
      </c>
      <c r="F1077" s="274"/>
      <c r="H1077" s="245"/>
      <c r="I1077" s="245"/>
    </row>
    <row r="1078" spans="1:9" ht="20.25" x14ac:dyDescent="0.2">
      <c r="A1078" s="247"/>
      <c r="B1078" s="254">
        <f>[8]F05!B19</f>
        <v>0</v>
      </c>
      <c r="C1078" s="272" t="e">
        <f t="shared" si="319"/>
        <v>#N/A</v>
      </c>
      <c r="D1078" s="271" t="e">
        <f t="shared" si="320"/>
        <v>#N/A</v>
      </c>
      <c r="E1078" s="255" t="e">
        <f t="shared" si="321"/>
        <v>#N/A</v>
      </c>
      <c r="F1078" s="274"/>
      <c r="H1078" s="245"/>
      <c r="I1078" s="245"/>
    </row>
    <row r="1079" spans="1:9" ht="20.25" x14ac:dyDescent="0.2">
      <c r="A1079" s="247"/>
      <c r="B1079" s="254">
        <f>[8]F05!B20</f>
        <v>0</v>
      </c>
      <c r="C1079" s="272"/>
      <c r="D1079" s="271"/>
      <c r="E1079" s="255"/>
      <c r="F1079" s="274"/>
      <c r="H1079" s="245"/>
      <c r="I1079" s="245"/>
    </row>
    <row r="1080" spans="1:9" ht="20.25" x14ac:dyDescent="0.2">
      <c r="A1080" s="247" t="s">
        <v>0</v>
      </c>
      <c r="B1080" s="250" t="s">
        <v>113</v>
      </c>
      <c r="C1080" s="287" t="str">
        <f>VLOOKUP($B1080,Timetablefield,2)</f>
        <v>Softball</v>
      </c>
      <c r="D1080" s="289" t="str">
        <f>VLOOKUP($B1080,Timetablefield,3)</f>
        <v>Male</v>
      </c>
      <c r="E1080" s="290" t="str">
        <f>VLOOKUP($B1080,Timetablefield,4)</f>
        <v>LD/PD C1</v>
      </c>
      <c r="F1080" s="291"/>
      <c r="H1080" s="245"/>
      <c r="I1080" s="245"/>
    </row>
    <row r="1081" spans="1:9" ht="20.25" x14ac:dyDescent="0.2">
      <c r="A1081" s="247"/>
      <c r="B1081" s="254">
        <f>[8]F06!B7</f>
        <v>158</v>
      </c>
      <c r="C1081" s="272" t="str">
        <f t="shared" ref="C1081:C1094" si="322">VLOOKUP($B1081,athletes,2)</f>
        <v>Conor Whannell</v>
      </c>
      <c r="D1081" s="271" t="str">
        <f t="shared" ref="D1081:D1094" si="323">VLOOKUP($B1081,athletes,3)</f>
        <v>Forth Valley</v>
      </c>
      <c r="E1081" s="255" t="str">
        <f t="shared" ref="E1081:E1094" si="324">VLOOKUP($B1081,athletes,4)</f>
        <v>PD</v>
      </c>
      <c r="F1081" s="274"/>
      <c r="H1081" s="245"/>
      <c r="I1081" s="245"/>
    </row>
    <row r="1082" spans="1:9" ht="20.25" x14ac:dyDescent="0.2">
      <c r="A1082" s="247"/>
      <c r="B1082" s="254">
        <f>[8]F06!B8</f>
        <v>0</v>
      </c>
      <c r="C1082" s="272" t="e">
        <f t="shared" si="322"/>
        <v>#N/A</v>
      </c>
      <c r="D1082" s="271" t="e">
        <f t="shared" si="323"/>
        <v>#N/A</v>
      </c>
      <c r="E1082" s="255" t="e">
        <f t="shared" si="324"/>
        <v>#N/A</v>
      </c>
      <c r="F1082" s="274"/>
      <c r="H1082" s="245"/>
      <c r="I1082" s="245"/>
    </row>
    <row r="1083" spans="1:9" ht="20.25" x14ac:dyDescent="0.2">
      <c r="A1083" s="247"/>
      <c r="B1083" s="254">
        <f>[8]F06!B9</f>
        <v>53</v>
      </c>
      <c r="C1083" s="272" t="str">
        <f t="shared" si="322"/>
        <v>Barrie Sanderson</v>
      </c>
      <c r="D1083" s="271" t="str">
        <f t="shared" si="323"/>
        <v>Fife</v>
      </c>
      <c r="E1083" s="255" t="str">
        <f t="shared" si="324"/>
        <v>LD</v>
      </c>
      <c r="F1083" s="274"/>
      <c r="H1083" s="245"/>
      <c r="I1083" s="245"/>
    </row>
    <row r="1084" spans="1:9" ht="20.25" x14ac:dyDescent="0.2">
      <c r="A1084" s="247"/>
      <c r="B1084" s="254">
        <f>[8]F06!B10</f>
        <v>56</v>
      </c>
      <c r="C1084" s="272" t="str">
        <f t="shared" si="322"/>
        <v>David Renie</v>
      </c>
      <c r="D1084" s="271" t="str">
        <f t="shared" si="323"/>
        <v>Fife</v>
      </c>
      <c r="E1084" s="255" t="str">
        <f t="shared" si="324"/>
        <v>LD</v>
      </c>
      <c r="F1084" s="274"/>
      <c r="H1084" s="245"/>
      <c r="I1084" s="245"/>
    </row>
    <row r="1085" spans="1:9" ht="20.25" x14ac:dyDescent="0.2">
      <c r="A1085" s="247"/>
      <c r="B1085" s="254">
        <f>[8]F06!B11</f>
        <v>146</v>
      </c>
      <c r="C1085" s="272" t="str">
        <f t="shared" si="322"/>
        <v>Andrew Richardson</v>
      </c>
      <c r="D1085" s="271" t="str">
        <f t="shared" si="323"/>
        <v>Forth Valley</v>
      </c>
      <c r="E1085" s="255" t="str">
        <f t="shared" si="324"/>
        <v>LD</v>
      </c>
      <c r="F1085" s="274"/>
      <c r="H1085" s="245"/>
      <c r="I1085" s="245"/>
    </row>
    <row r="1086" spans="1:9" ht="20.25" x14ac:dyDescent="0.2">
      <c r="A1086" s="247"/>
      <c r="B1086" s="254">
        <f>[8]F06!B12</f>
        <v>62</v>
      </c>
      <c r="C1086" s="272" t="str">
        <f t="shared" si="322"/>
        <v>Kyle Baxter</v>
      </c>
      <c r="D1086" s="271" t="str">
        <f t="shared" si="323"/>
        <v>Fife</v>
      </c>
      <c r="E1086" s="255" t="str">
        <f t="shared" si="324"/>
        <v>LD</v>
      </c>
      <c r="F1086" s="274"/>
      <c r="H1086" s="245"/>
      <c r="I1086" s="245"/>
    </row>
    <row r="1087" spans="1:9" ht="20.25" x14ac:dyDescent="0.2">
      <c r="A1087" s="247"/>
      <c r="B1087" s="254">
        <f>[8]F06!B13</f>
        <v>185</v>
      </c>
      <c r="C1087" s="272" t="str">
        <f t="shared" si="322"/>
        <v>Ryan Devlin</v>
      </c>
      <c r="D1087" s="271" t="str">
        <f t="shared" si="323"/>
        <v>Perth/Tayside</v>
      </c>
      <c r="E1087" s="255" t="str">
        <f t="shared" si="324"/>
        <v>LD</v>
      </c>
      <c r="F1087" s="274"/>
      <c r="H1087" s="245"/>
      <c r="I1087" s="245"/>
    </row>
    <row r="1088" spans="1:9" ht="20.25" x14ac:dyDescent="0.2">
      <c r="A1088" s="247"/>
      <c r="B1088" s="254">
        <f>[8]F06!B14</f>
        <v>55</v>
      </c>
      <c r="C1088" s="272" t="str">
        <f t="shared" si="322"/>
        <v>David Nicol</v>
      </c>
      <c r="D1088" s="271" t="str">
        <f t="shared" si="323"/>
        <v>Fife</v>
      </c>
      <c r="E1088" s="255" t="str">
        <f t="shared" si="324"/>
        <v>LD</v>
      </c>
      <c r="F1088" s="274"/>
      <c r="H1088" s="245"/>
      <c r="I1088" s="245"/>
    </row>
    <row r="1089" spans="1:9" ht="20.25" x14ac:dyDescent="0.2">
      <c r="A1089" s="247"/>
      <c r="B1089" s="254">
        <f>[8]F06!B15</f>
        <v>144</v>
      </c>
      <c r="C1089" s="272" t="str">
        <f t="shared" si="322"/>
        <v>John Atkin</v>
      </c>
      <c r="D1089" s="271" t="str">
        <f t="shared" si="323"/>
        <v>Forth Valley</v>
      </c>
      <c r="E1089" s="255" t="str">
        <f t="shared" si="324"/>
        <v>LD</v>
      </c>
      <c r="F1089" s="274"/>
      <c r="H1089" s="245"/>
      <c r="I1089" s="245"/>
    </row>
    <row r="1090" spans="1:9" ht="20.25" x14ac:dyDescent="0.2">
      <c r="A1090" s="247"/>
      <c r="B1090" s="254">
        <f>[8]F06!B16</f>
        <v>72</v>
      </c>
      <c r="C1090" s="272" t="str">
        <f t="shared" si="322"/>
        <v>Stuart Orlovski</v>
      </c>
      <c r="D1090" s="271" t="str">
        <f t="shared" si="323"/>
        <v>Fife</v>
      </c>
      <c r="E1090" s="255" t="str">
        <f t="shared" si="324"/>
        <v>LD</v>
      </c>
      <c r="F1090" s="274"/>
      <c r="H1090" s="245"/>
      <c r="I1090" s="245"/>
    </row>
    <row r="1091" spans="1:9" ht="20.25" x14ac:dyDescent="0.2">
      <c r="A1091" s="247"/>
      <c r="B1091" s="254">
        <f>[8]F06!B17</f>
        <v>181</v>
      </c>
      <c r="C1091" s="272" t="str">
        <f t="shared" si="322"/>
        <v>Glenn Jones</v>
      </c>
      <c r="D1091" s="271" t="str">
        <f t="shared" si="323"/>
        <v>Perth/Tayside</v>
      </c>
      <c r="E1091" s="255" t="str">
        <f t="shared" si="324"/>
        <v>LD</v>
      </c>
      <c r="F1091" s="274"/>
      <c r="H1091" s="245"/>
      <c r="I1091" s="245"/>
    </row>
    <row r="1092" spans="1:9" ht="20.25" x14ac:dyDescent="0.2">
      <c r="A1092" s="247"/>
      <c r="B1092" s="254">
        <f>[8]F06!B18</f>
        <v>0</v>
      </c>
      <c r="C1092" s="272" t="e">
        <f t="shared" si="322"/>
        <v>#N/A</v>
      </c>
      <c r="D1092" s="271" t="e">
        <f t="shared" si="323"/>
        <v>#N/A</v>
      </c>
      <c r="E1092" s="255" t="e">
        <f t="shared" si="324"/>
        <v>#N/A</v>
      </c>
      <c r="F1092" s="274"/>
      <c r="H1092" s="245"/>
      <c r="I1092" s="245"/>
    </row>
    <row r="1093" spans="1:9" ht="20.25" x14ac:dyDescent="0.2">
      <c r="A1093" s="247"/>
      <c r="B1093" s="254">
        <f>[8]F06!B19</f>
        <v>0</v>
      </c>
      <c r="C1093" s="272" t="e">
        <f t="shared" si="322"/>
        <v>#N/A</v>
      </c>
      <c r="D1093" s="271" t="e">
        <f t="shared" si="323"/>
        <v>#N/A</v>
      </c>
      <c r="E1093" s="255" t="e">
        <f t="shared" si="324"/>
        <v>#N/A</v>
      </c>
      <c r="F1093" s="274"/>
      <c r="H1093" s="245"/>
      <c r="I1093" s="245"/>
    </row>
    <row r="1094" spans="1:9" ht="20.25" x14ac:dyDescent="0.2">
      <c r="A1094" s="247"/>
      <c r="B1094" s="254">
        <f>[8]F06!B20</f>
        <v>0</v>
      </c>
      <c r="C1094" s="272" t="e">
        <f t="shared" si="322"/>
        <v>#N/A</v>
      </c>
      <c r="D1094" s="271" t="e">
        <f t="shared" si="323"/>
        <v>#N/A</v>
      </c>
      <c r="E1094" s="255" t="e">
        <f t="shared" si="324"/>
        <v>#N/A</v>
      </c>
      <c r="F1094" s="274"/>
      <c r="H1094" s="245"/>
      <c r="I1094" s="245"/>
    </row>
    <row r="1095" spans="1:9" ht="20.25" x14ac:dyDescent="0.2">
      <c r="A1095" s="247"/>
      <c r="B1095" s="254"/>
      <c r="C1095" s="272"/>
      <c r="D1095" s="271"/>
      <c r="E1095" s="255"/>
      <c r="F1095" s="274"/>
      <c r="H1095" s="245"/>
      <c r="I1095" s="245"/>
    </row>
    <row r="1096" spans="1:9" ht="20.25" x14ac:dyDescent="0.2">
      <c r="A1096" s="247" t="s">
        <v>0</v>
      </c>
      <c r="B1096" s="250" t="s">
        <v>114</v>
      </c>
      <c r="C1096" s="287" t="str">
        <f>VLOOKUP($B1096,Timetablefield,2)</f>
        <v>Long Jump</v>
      </c>
      <c r="D1096" s="289" t="str">
        <f>VLOOKUP($B1096,Timetablefield,3)</f>
        <v>Male</v>
      </c>
      <c r="E1096" s="290" t="str">
        <f>VLOOKUP($B1096,Timetablefield,4)</f>
        <v>LD  D/C</v>
      </c>
      <c r="F1096" s="291"/>
      <c r="H1096" s="245"/>
      <c r="I1096" s="245"/>
    </row>
    <row r="1097" spans="1:9" ht="20.25" x14ac:dyDescent="0.2">
      <c r="A1097" s="247"/>
      <c r="B1097" s="254">
        <f>[8]F07!B7</f>
        <v>75</v>
      </c>
      <c r="C1097" s="272" t="str">
        <f t="shared" ref="C1097:C1124" si="325">VLOOKUP($B1097,athletes,2)</f>
        <v>Wayne Sammut</v>
      </c>
      <c r="D1097" s="271" t="str">
        <f t="shared" ref="D1097:D1124" si="326">VLOOKUP($B1097,athletes,3)</f>
        <v>Fife</v>
      </c>
      <c r="E1097" s="255" t="str">
        <f t="shared" ref="E1097:E1124" si="327">VLOOKUP($B1097,athletes,4)</f>
        <v>LD</v>
      </c>
      <c r="F1097" s="274"/>
      <c r="H1097" s="245"/>
      <c r="I1097" s="245"/>
    </row>
    <row r="1098" spans="1:9" ht="20.25" x14ac:dyDescent="0.2">
      <c r="A1098" s="247"/>
      <c r="B1098" s="254">
        <f>[8]F07!B8</f>
        <v>19</v>
      </c>
      <c r="C1098" s="272" t="str">
        <f t="shared" si="325"/>
        <v>Tommy Sinclair</v>
      </c>
      <c r="D1098" s="271" t="str">
        <f t="shared" si="326"/>
        <v>Fife</v>
      </c>
      <c r="E1098" s="255" t="str">
        <f t="shared" si="327"/>
        <v>LD</v>
      </c>
      <c r="F1098" s="274"/>
      <c r="H1098" s="245"/>
      <c r="I1098" s="245"/>
    </row>
    <row r="1099" spans="1:9" ht="20.25" x14ac:dyDescent="0.2">
      <c r="A1099" s="247"/>
      <c r="B1099" s="254">
        <f>[8]F07!B9</f>
        <v>58</v>
      </c>
      <c r="C1099" s="272" t="str">
        <f t="shared" si="325"/>
        <v>Ian Hutcheson</v>
      </c>
      <c r="D1099" s="271" t="str">
        <f t="shared" si="326"/>
        <v>Fife</v>
      </c>
      <c r="E1099" s="255" t="str">
        <f t="shared" si="327"/>
        <v>LD</v>
      </c>
      <c r="F1099" s="274"/>
      <c r="H1099" s="245"/>
      <c r="I1099" s="245"/>
    </row>
    <row r="1100" spans="1:9" ht="20.25" x14ac:dyDescent="0.2">
      <c r="A1100" s="247"/>
      <c r="B1100" s="254">
        <f>[8]F07!B10</f>
        <v>20</v>
      </c>
      <c r="C1100" s="272" t="str">
        <f t="shared" si="325"/>
        <v>Adam Faulds</v>
      </c>
      <c r="D1100" s="271" t="str">
        <f t="shared" si="326"/>
        <v>Fife</v>
      </c>
      <c r="E1100" s="255" t="str">
        <f t="shared" si="327"/>
        <v>LD</v>
      </c>
      <c r="F1100" s="274"/>
      <c r="H1100" s="245"/>
      <c r="I1100" s="245"/>
    </row>
    <row r="1101" spans="1:9" ht="20.25" x14ac:dyDescent="0.2">
      <c r="A1101" s="247"/>
      <c r="B1101" s="254">
        <f>[8]F07!B11</f>
        <v>57</v>
      </c>
      <c r="C1101" s="272" t="str">
        <f t="shared" si="325"/>
        <v>Gavin Smith</v>
      </c>
      <c r="D1101" s="271" t="str">
        <f t="shared" si="326"/>
        <v>Fife</v>
      </c>
      <c r="E1101" s="255" t="str">
        <f t="shared" si="327"/>
        <v>LD</v>
      </c>
      <c r="F1101" s="274"/>
      <c r="H1101" s="245"/>
      <c r="I1101" s="245"/>
    </row>
    <row r="1102" spans="1:9" ht="20.25" x14ac:dyDescent="0.2">
      <c r="A1102" s="247"/>
      <c r="B1102" s="254">
        <f>[8]F07!B12</f>
        <v>9</v>
      </c>
      <c r="C1102" s="272" t="str">
        <f t="shared" si="325"/>
        <v>Irvin Wilson</v>
      </c>
      <c r="D1102" s="271" t="str">
        <f t="shared" si="326"/>
        <v>Fife</v>
      </c>
      <c r="E1102" s="255" t="str">
        <f t="shared" si="327"/>
        <v>LD</v>
      </c>
      <c r="F1102" s="274"/>
      <c r="H1102" s="245"/>
      <c r="I1102" s="245"/>
    </row>
    <row r="1103" spans="1:9" ht="20.25" x14ac:dyDescent="0.2">
      <c r="A1103" s="247"/>
      <c r="B1103" s="254">
        <f>[8]F07!B13</f>
        <v>130</v>
      </c>
      <c r="C1103" s="272" t="str">
        <f t="shared" si="325"/>
        <v>Bruce Anderson</v>
      </c>
      <c r="D1103" s="271" t="str">
        <f t="shared" si="326"/>
        <v>Forth Valley</v>
      </c>
      <c r="E1103" s="255" t="str">
        <f t="shared" si="327"/>
        <v>LD</v>
      </c>
      <c r="F1103" s="274"/>
      <c r="H1103" s="245"/>
      <c r="I1103" s="245"/>
    </row>
    <row r="1104" spans="1:9" ht="20.25" x14ac:dyDescent="0.2">
      <c r="A1104" s="247"/>
      <c r="B1104" s="254">
        <f>[8]F07!B14</f>
        <v>8</v>
      </c>
      <c r="C1104" s="272" t="str">
        <f t="shared" si="325"/>
        <v>Dylan Fotheringham</v>
      </c>
      <c r="D1104" s="271" t="str">
        <f t="shared" si="326"/>
        <v>Fife</v>
      </c>
      <c r="E1104" s="255" t="str">
        <f t="shared" si="327"/>
        <v>LD</v>
      </c>
      <c r="F1104" s="274"/>
      <c r="H1104" s="245"/>
      <c r="I1104" s="245"/>
    </row>
    <row r="1105" spans="1:9" ht="20.25" x14ac:dyDescent="0.2">
      <c r="A1105" s="247"/>
      <c r="B1105" s="254">
        <f>[8]F07!B15</f>
        <v>0</v>
      </c>
      <c r="C1105" s="272" t="e">
        <f t="shared" si="325"/>
        <v>#N/A</v>
      </c>
      <c r="D1105" s="271" t="e">
        <f t="shared" si="326"/>
        <v>#N/A</v>
      </c>
      <c r="E1105" s="255" t="e">
        <f t="shared" si="327"/>
        <v>#N/A</v>
      </c>
      <c r="F1105" s="274"/>
      <c r="H1105" s="245"/>
      <c r="I1105" s="245"/>
    </row>
    <row r="1106" spans="1:9" ht="20.25" x14ac:dyDescent="0.2">
      <c r="A1106" s="247"/>
      <c r="B1106" s="254">
        <f>[8]F07!B16</f>
        <v>1</v>
      </c>
      <c r="C1106" s="272" t="str">
        <f t="shared" si="325"/>
        <v>Connor Cruickshank</v>
      </c>
      <c r="D1106" s="271" t="str">
        <f t="shared" si="326"/>
        <v>Dumfries &amp; Galloway</v>
      </c>
      <c r="E1106" s="255" t="str">
        <f t="shared" si="327"/>
        <v>LD</v>
      </c>
      <c r="F1106" s="274"/>
      <c r="H1106" s="245"/>
      <c r="I1106" s="245"/>
    </row>
    <row r="1107" spans="1:9" ht="20.25" x14ac:dyDescent="0.2">
      <c r="A1107" s="247"/>
      <c r="B1107" s="254">
        <f>[8]F07!B17</f>
        <v>199</v>
      </c>
      <c r="C1107" s="272" t="str">
        <f t="shared" si="325"/>
        <v>David Mott</v>
      </c>
      <c r="D1107" s="271" t="str">
        <f t="shared" si="326"/>
        <v>West of Scotland</v>
      </c>
      <c r="E1107" s="255" t="str">
        <f t="shared" si="327"/>
        <v>LD</v>
      </c>
      <c r="F1107" s="274"/>
      <c r="H1107" s="245"/>
      <c r="I1107" s="245"/>
    </row>
    <row r="1108" spans="1:9" ht="20.25" x14ac:dyDescent="0.2">
      <c r="A1108" s="247"/>
      <c r="B1108" s="254">
        <f>[8]F07!B18</f>
        <v>6</v>
      </c>
      <c r="C1108" s="272" t="str">
        <f t="shared" si="325"/>
        <v>Adam Richards</v>
      </c>
      <c r="D1108" s="271" t="str">
        <f t="shared" si="326"/>
        <v>Fife</v>
      </c>
      <c r="E1108" s="255" t="str">
        <f t="shared" si="327"/>
        <v>LD</v>
      </c>
      <c r="F1108" s="274"/>
      <c r="H1108" s="245"/>
      <c r="I1108" s="245"/>
    </row>
    <row r="1109" spans="1:9" ht="20.25" x14ac:dyDescent="0.2">
      <c r="A1109" s="247"/>
      <c r="B1109" s="254">
        <f>[8]F07!B19</f>
        <v>207</v>
      </c>
      <c r="C1109" s="272" t="str">
        <f t="shared" si="325"/>
        <v>Fraser Brash</v>
      </c>
      <c r="D1109" s="271" t="str">
        <f t="shared" si="326"/>
        <v>West of Scotland</v>
      </c>
      <c r="E1109" s="255" t="str">
        <f t="shared" si="327"/>
        <v>LD</v>
      </c>
      <c r="F1109" s="274"/>
      <c r="H1109" s="245"/>
      <c r="I1109" s="245"/>
    </row>
    <row r="1110" spans="1:9" ht="20.25" x14ac:dyDescent="0.2">
      <c r="A1110" s="247"/>
      <c r="B1110" s="254">
        <f>[8]F07!B20</f>
        <v>28</v>
      </c>
      <c r="C1110" s="272" t="str">
        <f t="shared" si="325"/>
        <v>Maurice Paterson</v>
      </c>
      <c r="D1110" s="271" t="str">
        <f t="shared" si="326"/>
        <v>Fife</v>
      </c>
      <c r="E1110" s="255" t="str">
        <f t="shared" si="327"/>
        <v>LD</v>
      </c>
      <c r="F1110" s="274"/>
      <c r="H1110" s="245"/>
      <c r="I1110" s="245"/>
    </row>
    <row r="1111" spans="1:9" ht="20.25" x14ac:dyDescent="0.2">
      <c r="A1111" s="247"/>
      <c r="B1111" s="254">
        <f>[8]F07!B21</f>
        <v>64</v>
      </c>
      <c r="C1111" s="272" t="str">
        <f t="shared" si="325"/>
        <v>Phillip Callander</v>
      </c>
      <c r="D1111" s="271" t="str">
        <f t="shared" si="326"/>
        <v>Fife</v>
      </c>
      <c r="E1111" s="255" t="str">
        <f t="shared" si="327"/>
        <v>LD</v>
      </c>
      <c r="F1111" s="274"/>
      <c r="H1111" s="245"/>
      <c r="I1111" s="245"/>
    </row>
    <row r="1112" spans="1:9" ht="20.25" x14ac:dyDescent="0.2">
      <c r="A1112" s="247"/>
      <c r="B1112" s="254">
        <f>[8]F07!B22</f>
        <v>10</v>
      </c>
      <c r="C1112" s="272" t="str">
        <f t="shared" si="325"/>
        <v>Scott Birrell</v>
      </c>
      <c r="D1112" s="271" t="str">
        <f t="shared" si="326"/>
        <v>Fife</v>
      </c>
      <c r="E1112" s="255" t="str">
        <f t="shared" si="327"/>
        <v>LD</v>
      </c>
      <c r="F1112" s="274"/>
      <c r="H1112" s="245"/>
      <c r="I1112" s="245"/>
    </row>
    <row r="1113" spans="1:9" ht="20.25" x14ac:dyDescent="0.2">
      <c r="A1113" s="247"/>
      <c r="B1113" s="254"/>
      <c r="C1113" s="272" t="e">
        <f t="shared" si="325"/>
        <v>#N/A</v>
      </c>
      <c r="D1113" s="271" t="e">
        <f t="shared" si="326"/>
        <v>#N/A</v>
      </c>
      <c r="E1113" s="255" t="e">
        <f t="shared" si="327"/>
        <v>#N/A</v>
      </c>
      <c r="F1113" s="274"/>
      <c r="H1113" s="245"/>
      <c r="I1113" s="245"/>
    </row>
    <row r="1114" spans="1:9" ht="20.25" x14ac:dyDescent="0.2">
      <c r="A1114" s="247" t="s">
        <v>0</v>
      </c>
      <c r="B1114" s="250" t="s">
        <v>115</v>
      </c>
      <c r="C1114" s="287" t="str">
        <f>VLOOKUP($B1114,Timetablefield,2)</f>
        <v>Shot Putt 3Kg</v>
      </c>
      <c r="D1114" s="289" t="str">
        <f>VLOOKUP($B1114,Timetablefield,3)</f>
        <v>Female</v>
      </c>
      <c r="E1114" s="290" t="str">
        <f>VLOOKUP($B1114,Timetablefield,4)</f>
        <v>LD/PD 1/2</v>
      </c>
      <c r="F1114" s="291"/>
      <c r="H1114" s="245"/>
      <c r="I1114" s="245"/>
    </row>
    <row r="1115" spans="1:9" ht="20.25" x14ac:dyDescent="0.2">
      <c r="A1115" s="247"/>
      <c r="B1115" s="254">
        <f>[8]F08!B7</f>
        <v>94</v>
      </c>
      <c r="C1115" s="272" t="str">
        <f t="shared" si="325"/>
        <v>Michelle Somerville</v>
      </c>
      <c r="D1115" s="271" t="str">
        <f t="shared" si="326"/>
        <v>Fife</v>
      </c>
      <c r="E1115" s="255" t="str">
        <f t="shared" si="327"/>
        <v>LD</v>
      </c>
      <c r="F1115" s="274"/>
      <c r="H1115" s="245"/>
      <c r="I1115" s="245"/>
    </row>
    <row r="1116" spans="1:9" ht="20.25" x14ac:dyDescent="0.2">
      <c r="A1116" s="247"/>
      <c r="B1116" s="254">
        <f>[8]F08!B8</f>
        <v>99</v>
      </c>
      <c r="C1116" s="272" t="str">
        <f t="shared" si="325"/>
        <v>Tonia Coe</v>
      </c>
      <c r="D1116" s="271" t="str">
        <f t="shared" si="326"/>
        <v>Fife</v>
      </c>
      <c r="E1116" s="255" t="str">
        <f t="shared" si="327"/>
        <v>LD</v>
      </c>
      <c r="F1116" s="274"/>
      <c r="H1116" s="245"/>
      <c r="I1116" s="245"/>
    </row>
    <row r="1117" spans="1:9" ht="20.25" x14ac:dyDescent="0.2">
      <c r="A1117" s="247"/>
      <c r="B1117" s="254">
        <f>[8]F08!B9</f>
        <v>108</v>
      </c>
      <c r="C1117" s="272" t="str">
        <f t="shared" si="325"/>
        <v>Hannah Moffat</v>
      </c>
      <c r="D1117" s="271" t="str">
        <f t="shared" si="326"/>
        <v>Fife</v>
      </c>
      <c r="E1117" s="255" t="str">
        <f t="shared" si="327"/>
        <v>LD</v>
      </c>
      <c r="F1117" s="274"/>
      <c r="H1117" s="245"/>
      <c r="I1117" s="245"/>
    </row>
    <row r="1118" spans="1:9" ht="20.25" x14ac:dyDescent="0.2">
      <c r="A1118" s="247"/>
      <c r="B1118" s="254">
        <f>[8]F08!B10</f>
        <v>0</v>
      </c>
      <c r="C1118" s="272" t="e">
        <f t="shared" si="325"/>
        <v>#N/A</v>
      </c>
      <c r="D1118" s="271" t="e">
        <f t="shared" si="326"/>
        <v>#N/A</v>
      </c>
      <c r="E1118" s="255" t="e">
        <f t="shared" si="327"/>
        <v>#N/A</v>
      </c>
      <c r="F1118" s="274"/>
      <c r="H1118" s="245"/>
      <c r="I1118" s="245"/>
    </row>
    <row r="1119" spans="1:9" ht="20.25" x14ac:dyDescent="0.2">
      <c r="A1119" s="247"/>
      <c r="B1119" s="254">
        <f>[8]F08!B11</f>
        <v>0</v>
      </c>
      <c r="C1119" s="272" t="e">
        <f t="shared" si="325"/>
        <v>#N/A</v>
      </c>
      <c r="D1119" s="271" t="e">
        <f t="shared" si="326"/>
        <v>#N/A</v>
      </c>
      <c r="E1119" s="255" t="e">
        <f t="shared" si="327"/>
        <v>#N/A</v>
      </c>
      <c r="F1119" s="274"/>
      <c r="H1119" s="245"/>
      <c r="I1119" s="245"/>
    </row>
    <row r="1120" spans="1:9" ht="20.25" x14ac:dyDescent="0.2">
      <c r="A1120" s="247"/>
      <c r="B1120" s="254">
        <f>[8]F08!B12</f>
        <v>83</v>
      </c>
      <c r="C1120" s="272" t="str">
        <f t="shared" si="325"/>
        <v>Susan Barrett</v>
      </c>
      <c r="D1120" s="271" t="str">
        <f t="shared" si="326"/>
        <v>Fife</v>
      </c>
      <c r="E1120" s="255" t="str">
        <f t="shared" si="327"/>
        <v>LD</v>
      </c>
      <c r="F1120" s="274"/>
      <c r="H1120" s="245"/>
      <c r="I1120" s="245"/>
    </row>
    <row r="1121" spans="1:9" ht="20.25" x14ac:dyDescent="0.2">
      <c r="A1121" s="247"/>
      <c r="B1121" s="254">
        <f>[8]F08!B13</f>
        <v>170</v>
      </c>
      <c r="C1121" s="272" t="str">
        <f t="shared" si="325"/>
        <v>Eve MacRae</v>
      </c>
      <c r="D1121" s="271" t="str">
        <f t="shared" si="326"/>
        <v>Highland</v>
      </c>
      <c r="E1121" s="255" t="str">
        <f t="shared" si="327"/>
        <v>LD</v>
      </c>
      <c r="F1121" s="274"/>
      <c r="H1121" s="245"/>
      <c r="I1121" s="245"/>
    </row>
    <row r="1122" spans="1:9" ht="20.25" x14ac:dyDescent="0.2">
      <c r="A1122" s="247"/>
      <c r="B1122" s="254">
        <f>[8]F08!B14</f>
        <v>89</v>
      </c>
      <c r="C1122" s="272" t="str">
        <f t="shared" si="325"/>
        <v>Pauline Bryson</v>
      </c>
      <c r="D1122" s="271" t="str">
        <f t="shared" si="326"/>
        <v>Fife</v>
      </c>
      <c r="E1122" s="255" t="str">
        <f t="shared" si="327"/>
        <v>LD</v>
      </c>
      <c r="F1122" s="274"/>
      <c r="H1122" s="245"/>
      <c r="I1122" s="245"/>
    </row>
    <row r="1123" spans="1:9" ht="20.25" x14ac:dyDescent="0.2">
      <c r="A1123" s="247"/>
      <c r="B1123" s="254">
        <f>[8]F08!B15</f>
        <v>0</v>
      </c>
      <c r="C1123" s="272" t="e">
        <f t="shared" si="325"/>
        <v>#N/A</v>
      </c>
      <c r="D1123" s="271" t="e">
        <f t="shared" si="326"/>
        <v>#N/A</v>
      </c>
      <c r="E1123" s="255" t="e">
        <f t="shared" si="327"/>
        <v>#N/A</v>
      </c>
      <c r="F1123" s="274"/>
      <c r="H1123" s="245"/>
      <c r="I1123" s="245"/>
    </row>
    <row r="1124" spans="1:9" ht="20.25" x14ac:dyDescent="0.2">
      <c r="A1124" s="247"/>
      <c r="B1124" s="254">
        <f>[8]F08!B16</f>
        <v>121</v>
      </c>
      <c r="C1124" s="272" t="str">
        <f t="shared" si="325"/>
        <v>Mary Wilson</v>
      </c>
      <c r="D1124" s="271" t="str">
        <f t="shared" si="326"/>
        <v>Fife</v>
      </c>
      <c r="E1124" s="255" t="str">
        <f t="shared" si="327"/>
        <v>PD</v>
      </c>
      <c r="F1124" s="274"/>
      <c r="H1124" s="245"/>
      <c r="I1124" s="245"/>
    </row>
    <row r="1125" spans="1:9" ht="20.25" x14ac:dyDescent="0.2">
      <c r="A1125" s="247"/>
      <c r="B1125" s="254">
        <f>[8]F08!B17</f>
        <v>0</v>
      </c>
      <c r="C1125" s="272"/>
      <c r="D1125" s="271"/>
      <c r="E1125" s="255"/>
      <c r="F1125" s="274"/>
      <c r="H1125" s="245"/>
      <c r="I1125" s="245"/>
    </row>
    <row r="1126" spans="1:9" ht="20.25" x14ac:dyDescent="0.2">
      <c r="A1126" s="247" t="s">
        <v>0</v>
      </c>
      <c r="B1126" s="250" t="s">
        <v>116</v>
      </c>
      <c r="C1126" s="287" t="str">
        <f>VLOOKUP($B1126,Timetablefield,2)</f>
        <v>Shot Putt 4Kg</v>
      </c>
      <c r="D1126" s="289" t="str">
        <f>VLOOKUP($B1126,Timetablefield,3)</f>
        <v>Female</v>
      </c>
      <c r="E1126" s="290" t="str">
        <f>VLOOKUP($B1126,Timetablefield,4)</f>
        <v>LD   1/2</v>
      </c>
      <c r="F1126" s="291"/>
      <c r="H1126" s="245"/>
      <c r="I1126" s="245"/>
    </row>
    <row r="1127" spans="1:9" ht="20.25" x14ac:dyDescent="0.2">
      <c r="A1127" s="247"/>
      <c r="B1127" s="254">
        <f>[8]F09!B7</f>
        <v>95</v>
      </c>
      <c r="C1127" s="272" t="str">
        <f t="shared" ref="C1127:C1137" si="328">VLOOKUP($B1127,athletes,2)</f>
        <v>Nicola Bell</v>
      </c>
      <c r="D1127" s="271" t="str">
        <f t="shared" ref="D1127:D1137" si="329">VLOOKUP($B1127,athletes,3)</f>
        <v>Fife</v>
      </c>
      <c r="E1127" s="255" t="str">
        <f t="shared" ref="E1127:E1137" si="330">VLOOKUP($B1127,athletes,4)</f>
        <v>LD</v>
      </c>
      <c r="F1127" s="274"/>
      <c r="H1127" s="245"/>
      <c r="I1127" s="245"/>
    </row>
    <row r="1128" spans="1:9" ht="20.25" x14ac:dyDescent="0.2">
      <c r="A1128" s="247"/>
      <c r="B1128" s="254">
        <f>[8]F09!B8</f>
        <v>224</v>
      </c>
      <c r="C1128" s="272" t="str">
        <f t="shared" si="328"/>
        <v>Geraldine Fitzsimmons</v>
      </c>
      <c r="D1128" s="271" t="str">
        <f t="shared" si="329"/>
        <v>West of Scotland</v>
      </c>
      <c r="E1128" s="255" t="str">
        <f t="shared" si="330"/>
        <v>LD</v>
      </c>
      <c r="F1128" s="274"/>
      <c r="H1128" s="245"/>
      <c r="I1128" s="245"/>
    </row>
    <row r="1129" spans="1:9" ht="20.25" x14ac:dyDescent="0.2">
      <c r="A1129" s="293"/>
      <c r="B1129" s="254">
        <f>[8]F09!B9</f>
        <v>98</v>
      </c>
      <c r="C1129" s="272" t="str">
        <f t="shared" si="328"/>
        <v>Tanis Murphy</v>
      </c>
      <c r="D1129" s="271" t="str">
        <f t="shared" si="329"/>
        <v>Fife</v>
      </c>
      <c r="E1129" s="255" t="str">
        <f t="shared" si="330"/>
        <v>LD</v>
      </c>
      <c r="F1129" s="274"/>
      <c r="H1129" s="245"/>
      <c r="I1129" s="245"/>
    </row>
    <row r="1130" spans="1:9" ht="20.25" x14ac:dyDescent="0.2">
      <c r="A1130" s="293"/>
      <c r="B1130" s="254">
        <f>[8]F09!B10</f>
        <v>179</v>
      </c>
      <c r="C1130" s="272" t="str">
        <f t="shared" si="328"/>
        <v>Aimee-Leigh Hardy</v>
      </c>
      <c r="D1130" s="271" t="str">
        <f t="shared" si="329"/>
        <v>Perth/Tayside</v>
      </c>
      <c r="E1130" s="255" t="str">
        <f t="shared" si="330"/>
        <v>LD</v>
      </c>
      <c r="F1130" s="274"/>
      <c r="H1130" s="245"/>
      <c r="I1130" s="245"/>
    </row>
    <row r="1131" spans="1:9" ht="20.25" x14ac:dyDescent="0.2">
      <c r="A1131" s="293"/>
      <c r="B1131" s="254">
        <f>[8]F09!B11</f>
        <v>77</v>
      </c>
      <c r="C1131" s="272" t="str">
        <f t="shared" si="328"/>
        <v>Jennifer Paton</v>
      </c>
      <c r="D1131" s="271" t="str">
        <f t="shared" si="329"/>
        <v>Fife</v>
      </c>
      <c r="E1131" s="255" t="str">
        <f t="shared" si="330"/>
        <v>LD</v>
      </c>
      <c r="F1131" s="274"/>
      <c r="H1131" s="245"/>
      <c r="I1131" s="245"/>
    </row>
    <row r="1132" spans="1:9" ht="20.25" x14ac:dyDescent="0.2">
      <c r="A1132" s="293"/>
      <c r="B1132" s="254">
        <f>[8]F09!B12</f>
        <v>0</v>
      </c>
      <c r="C1132" s="272" t="e">
        <f t="shared" si="328"/>
        <v>#N/A</v>
      </c>
      <c r="D1132" s="271" t="e">
        <f t="shared" si="329"/>
        <v>#N/A</v>
      </c>
      <c r="E1132" s="255" t="e">
        <f t="shared" si="330"/>
        <v>#N/A</v>
      </c>
      <c r="F1132" s="274"/>
      <c r="H1132" s="245"/>
      <c r="I1132" s="245"/>
    </row>
    <row r="1133" spans="1:9" ht="20.25" x14ac:dyDescent="0.2">
      <c r="A1133" s="293"/>
      <c r="B1133" s="254">
        <f>[8]F09!B13</f>
        <v>0</v>
      </c>
      <c r="C1133" s="272" t="e">
        <f t="shared" si="328"/>
        <v>#N/A</v>
      </c>
      <c r="D1133" s="271" t="e">
        <f t="shared" si="329"/>
        <v>#N/A</v>
      </c>
      <c r="E1133" s="255" t="e">
        <f t="shared" si="330"/>
        <v>#N/A</v>
      </c>
      <c r="F1133" s="274"/>
      <c r="H1133" s="245"/>
      <c r="I1133" s="245"/>
    </row>
    <row r="1134" spans="1:9" ht="20.25" x14ac:dyDescent="0.2">
      <c r="A1134" s="293"/>
      <c r="B1134" s="254">
        <f>[8]F09!B14</f>
        <v>0</v>
      </c>
      <c r="C1134" s="272" t="e">
        <f t="shared" si="328"/>
        <v>#N/A</v>
      </c>
      <c r="D1134" s="271" t="e">
        <f t="shared" si="329"/>
        <v>#N/A</v>
      </c>
      <c r="E1134" s="255" t="e">
        <f t="shared" si="330"/>
        <v>#N/A</v>
      </c>
      <c r="F1134" s="274"/>
      <c r="H1134" s="245"/>
      <c r="I1134" s="245"/>
    </row>
    <row r="1135" spans="1:9" ht="20.25" x14ac:dyDescent="0.2">
      <c r="A1135" s="293"/>
      <c r="B1135" s="254">
        <f>[8]F09!B15</f>
        <v>85</v>
      </c>
      <c r="C1135" s="272" t="str">
        <f t="shared" si="328"/>
        <v>Atlanta Crawford</v>
      </c>
      <c r="D1135" s="271" t="str">
        <f t="shared" si="329"/>
        <v>Fife</v>
      </c>
      <c r="E1135" s="255" t="str">
        <f t="shared" si="330"/>
        <v>LD</v>
      </c>
      <c r="F1135" s="274"/>
      <c r="H1135" s="245"/>
      <c r="I1135" s="245"/>
    </row>
    <row r="1136" spans="1:9" ht="20.25" x14ac:dyDescent="0.2">
      <c r="A1136" s="293"/>
      <c r="B1136" s="254">
        <f>[8]F09!B16</f>
        <v>134</v>
      </c>
      <c r="C1136" s="272" t="str">
        <f t="shared" si="328"/>
        <v>Caitlyn Ross</v>
      </c>
      <c r="D1136" s="271" t="str">
        <f t="shared" si="329"/>
        <v>Forth Valley</v>
      </c>
      <c r="E1136" s="255" t="str">
        <f t="shared" si="330"/>
        <v>LD</v>
      </c>
      <c r="F1136" s="274"/>
      <c r="H1136" s="245"/>
      <c r="I1136" s="245"/>
    </row>
    <row r="1137" spans="1:9" ht="20.25" x14ac:dyDescent="0.2">
      <c r="A1137" s="293"/>
      <c r="B1137" s="254">
        <f>[8]F09!B17</f>
        <v>0</v>
      </c>
      <c r="C1137" s="272" t="e">
        <f t="shared" si="328"/>
        <v>#N/A</v>
      </c>
      <c r="D1137" s="271" t="e">
        <f t="shared" si="329"/>
        <v>#N/A</v>
      </c>
      <c r="E1137" s="255" t="e">
        <f t="shared" si="330"/>
        <v>#N/A</v>
      </c>
      <c r="F1137" s="274"/>
      <c r="H1137" s="245"/>
      <c r="I1137" s="245"/>
    </row>
    <row r="1138" spans="1:9" ht="20.25" x14ac:dyDescent="0.2">
      <c r="A1138" s="247"/>
      <c r="B1138" s="254"/>
      <c r="C1138" s="272"/>
      <c r="D1138" s="271"/>
      <c r="E1138" s="255"/>
      <c r="F1138" s="274"/>
      <c r="H1138" s="245"/>
      <c r="I1138" s="245"/>
    </row>
    <row r="1139" spans="1:9" ht="20.25" x14ac:dyDescent="0.2">
      <c r="A1139" s="247" t="s">
        <v>0</v>
      </c>
      <c r="B1139" s="250" t="s">
        <v>117</v>
      </c>
      <c r="C1139" s="287" t="str">
        <f>VLOOKUP($B1139,Timetablefield,2)</f>
        <v>Javelin   600g</v>
      </c>
      <c r="D1139" s="289" t="str">
        <f>VLOOKUP($B1139,Timetablefield,3)</f>
        <v>Male</v>
      </c>
      <c r="E1139" s="290" t="str">
        <f>VLOOKUP($B1139,Timetablefield,4)</f>
        <v>Seated</v>
      </c>
      <c r="F1139" s="291"/>
      <c r="H1139" s="245"/>
      <c r="I1139" s="245"/>
    </row>
    <row r="1140" spans="1:9" ht="20.25" x14ac:dyDescent="0.2">
      <c r="A1140" s="247"/>
      <c r="B1140" s="254">
        <f>[8]F10!B7</f>
        <v>122</v>
      </c>
      <c r="C1140" s="272" t="str">
        <f t="shared" ref="C1140:C1148" si="331">VLOOKUP($B1140,athletes,2)</f>
        <v>Kenny Suttie</v>
      </c>
      <c r="D1140" s="271" t="str">
        <f t="shared" ref="D1140:D1148" si="332">VLOOKUP($B1140,athletes,3)</f>
        <v>Fife</v>
      </c>
      <c r="E1140" s="255" t="str">
        <f t="shared" ref="E1140:E1148" si="333">VLOOKUP($B1140,athletes,4)</f>
        <v>WC</v>
      </c>
      <c r="F1140" s="274"/>
      <c r="H1140" s="245"/>
      <c r="I1140" s="245"/>
    </row>
    <row r="1141" spans="1:9" ht="20.25" x14ac:dyDescent="0.2">
      <c r="A1141" s="247"/>
      <c r="B1141" s="254">
        <f>[8]F10!B8</f>
        <v>3</v>
      </c>
      <c r="C1141" s="272" t="str">
        <f t="shared" si="331"/>
        <v>Lee Lower</v>
      </c>
      <c r="D1141" s="271" t="str">
        <f t="shared" si="332"/>
        <v>Dumfries &amp; Galloway</v>
      </c>
      <c r="E1141" s="255" t="str">
        <f t="shared" si="333"/>
        <v>WC</v>
      </c>
      <c r="F1141" s="274"/>
      <c r="H1141" s="245"/>
      <c r="I1141" s="245"/>
    </row>
    <row r="1142" spans="1:9" ht="20.25" x14ac:dyDescent="0.2">
      <c r="A1142" s="247"/>
      <c r="B1142" s="254">
        <f>[8]F10!B9</f>
        <v>0</v>
      </c>
      <c r="C1142" s="272" t="e">
        <f t="shared" si="331"/>
        <v>#N/A</v>
      </c>
      <c r="D1142" s="271" t="e">
        <f t="shared" si="332"/>
        <v>#N/A</v>
      </c>
      <c r="E1142" s="255" t="e">
        <f t="shared" si="333"/>
        <v>#N/A</v>
      </c>
      <c r="F1142" s="274"/>
      <c r="H1142" s="245"/>
      <c r="I1142" s="245"/>
    </row>
    <row r="1143" spans="1:9" ht="20.25" x14ac:dyDescent="0.2">
      <c r="A1143" s="247"/>
      <c r="B1143" s="254">
        <f>[8]F10!B10</f>
        <v>0</v>
      </c>
      <c r="C1143" s="272" t="e">
        <f t="shared" si="331"/>
        <v>#N/A</v>
      </c>
      <c r="D1143" s="271" t="e">
        <f t="shared" si="332"/>
        <v>#N/A</v>
      </c>
      <c r="E1143" s="255" t="e">
        <f t="shared" si="333"/>
        <v>#N/A</v>
      </c>
      <c r="F1143" s="274"/>
    </row>
    <row r="1144" spans="1:9" ht="20.25" x14ac:dyDescent="0.2">
      <c r="A1144" s="247"/>
      <c r="B1144" s="254">
        <f>[8]F10!B11</f>
        <v>0</v>
      </c>
      <c r="C1144" s="272" t="e">
        <f t="shared" si="331"/>
        <v>#N/A</v>
      </c>
      <c r="D1144" s="271" t="e">
        <f t="shared" si="332"/>
        <v>#N/A</v>
      </c>
      <c r="E1144" s="255" t="e">
        <f t="shared" si="333"/>
        <v>#N/A</v>
      </c>
      <c r="F1144" s="274"/>
    </row>
    <row r="1145" spans="1:9" ht="20.25" x14ac:dyDescent="0.2">
      <c r="A1145" s="247"/>
      <c r="B1145" s="254">
        <f>[8]F10!B12</f>
        <v>0</v>
      </c>
      <c r="C1145" s="272" t="e">
        <f t="shared" si="331"/>
        <v>#N/A</v>
      </c>
      <c r="D1145" s="271" t="e">
        <f t="shared" si="332"/>
        <v>#N/A</v>
      </c>
      <c r="E1145" s="255" t="e">
        <f t="shared" si="333"/>
        <v>#N/A</v>
      </c>
      <c r="F1145" s="274"/>
    </row>
    <row r="1146" spans="1:9" ht="20.25" x14ac:dyDescent="0.2">
      <c r="A1146" s="247"/>
      <c r="B1146" s="254">
        <f>[8]F10!B13</f>
        <v>0</v>
      </c>
      <c r="C1146" s="272" t="e">
        <f t="shared" si="331"/>
        <v>#N/A</v>
      </c>
      <c r="D1146" s="271" t="e">
        <f t="shared" si="332"/>
        <v>#N/A</v>
      </c>
      <c r="E1146" s="255" t="e">
        <f t="shared" si="333"/>
        <v>#N/A</v>
      </c>
      <c r="F1146" s="274"/>
    </row>
    <row r="1147" spans="1:9" ht="20.25" x14ac:dyDescent="0.2">
      <c r="A1147" s="247"/>
      <c r="B1147" s="254">
        <f>[8]F10!B14</f>
        <v>0</v>
      </c>
      <c r="C1147" s="272" t="e">
        <f t="shared" si="331"/>
        <v>#N/A</v>
      </c>
      <c r="D1147" s="271" t="e">
        <f t="shared" si="332"/>
        <v>#N/A</v>
      </c>
      <c r="E1147" s="255" t="e">
        <f t="shared" si="333"/>
        <v>#N/A</v>
      </c>
      <c r="F1147" s="274"/>
    </row>
    <row r="1148" spans="1:9" ht="20.25" x14ac:dyDescent="0.2">
      <c r="A1148" s="247"/>
      <c r="B1148" s="254"/>
      <c r="C1148" s="272" t="e">
        <f t="shared" si="331"/>
        <v>#N/A</v>
      </c>
      <c r="D1148" s="271" t="e">
        <f t="shared" si="332"/>
        <v>#N/A</v>
      </c>
      <c r="E1148" s="255" t="e">
        <f t="shared" si="333"/>
        <v>#N/A</v>
      </c>
      <c r="F1148" s="274"/>
    </row>
    <row r="1149" spans="1:9" ht="20.25" x14ac:dyDescent="0.2">
      <c r="A1149" s="247" t="s">
        <v>0</v>
      </c>
      <c r="B1149" s="250" t="s">
        <v>118</v>
      </c>
      <c r="C1149" s="287" t="str">
        <f>VLOOKUP($B1149,Timetablefield,2)</f>
        <v>Softball</v>
      </c>
      <c r="D1149" s="289" t="str">
        <f>VLOOKUP($B1149,Timetablefield,3)</f>
        <v>Female</v>
      </c>
      <c r="E1149" s="290" t="str">
        <f>VLOOKUP($B1149,Timetablefield,4)</f>
        <v>LD/PD B</v>
      </c>
      <c r="F1149" s="291"/>
    </row>
    <row r="1150" spans="1:9" ht="20.25" x14ac:dyDescent="0.2">
      <c r="A1150" s="247"/>
      <c r="B1150" s="254">
        <f>[8]F11!B7</f>
        <v>149</v>
      </c>
      <c r="C1150" s="272" t="str">
        <f t="shared" ref="C1150:C1161" si="334">VLOOKUP($B1150,athletes,2)</f>
        <v>Amy Currie</v>
      </c>
      <c r="D1150" s="271" t="str">
        <f t="shared" ref="D1150:D1161" si="335">VLOOKUP($B1150,athletes,3)</f>
        <v>Forth Valley</v>
      </c>
      <c r="E1150" s="255" t="str">
        <f t="shared" ref="E1150:E1161" si="336">VLOOKUP($B1150,athletes,4)</f>
        <v>PD</v>
      </c>
      <c r="F1150" s="274"/>
      <c r="H1150" s="245"/>
      <c r="I1150" s="245"/>
    </row>
    <row r="1151" spans="1:9" ht="20.25" x14ac:dyDescent="0.2">
      <c r="A1151" s="247"/>
      <c r="B1151" s="254">
        <f>[8]F11!B8</f>
        <v>0</v>
      </c>
      <c r="C1151" s="272" t="e">
        <f t="shared" si="334"/>
        <v>#N/A</v>
      </c>
      <c r="D1151" s="271" t="e">
        <f t="shared" si="335"/>
        <v>#N/A</v>
      </c>
      <c r="E1151" s="255" t="e">
        <f t="shared" si="336"/>
        <v>#N/A</v>
      </c>
      <c r="F1151" s="274"/>
      <c r="H1151" s="245"/>
      <c r="I1151" s="245"/>
    </row>
    <row r="1152" spans="1:9" ht="20.25" x14ac:dyDescent="0.2">
      <c r="A1152" s="247"/>
      <c r="B1152" s="254">
        <f>[8]F11!B9</f>
        <v>0</v>
      </c>
      <c r="C1152" s="272" t="e">
        <f t="shared" si="334"/>
        <v>#N/A</v>
      </c>
      <c r="D1152" s="271" t="e">
        <f t="shared" si="335"/>
        <v>#N/A</v>
      </c>
      <c r="E1152" s="255" t="e">
        <f t="shared" si="336"/>
        <v>#N/A</v>
      </c>
      <c r="F1152" s="274"/>
      <c r="H1152" s="245"/>
      <c r="I1152" s="245"/>
    </row>
    <row r="1153" spans="1:9" ht="20.25" x14ac:dyDescent="0.2">
      <c r="A1153" s="247"/>
      <c r="B1153" s="254">
        <f>[8]F11!B10</f>
        <v>0</v>
      </c>
      <c r="C1153" s="272" t="e">
        <f t="shared" si="334"/>
        <v>#N/A</v>
      </c>
      <c r="D1153" s="271" t="e">
        <f t="shared" si="335"/>
        <v>#N/A</v>
      </c>
      <c r="E1153" s="255" t="e">
        <f t="shared" si="336"/>
        <v>#N/A</v>
      </c>
      <c r="F1153" s="274"/>
      <c r="H1153" s="245"/>
      <c r="I1153" s="245"/>
    </row>
    <row r="1154" spans="1:9" ht="20.25" x14ac:dyDescent="0.2">
      <c r="A1154" s="247"/>
      <c r="B1154" s="254">
        <f>[8]F11!B11</f>
        <v>117</v>
      </c>
      <c r="C1154" s="272" t="str">
        <f t="shared" si="334"/>
        <v>Kirsteen Mai Holgate</v>
      </c>
      <c r="D1154" s="271" t="str">
        <f t="shared" si="335"/>
        <v>Fife</v>
      </c>
      <c r="E1154" s="255" t="str">
        <f t="shared" si="336"/>
        <v>LD</v>
      </c>
      <c r="F1154" s="274"/>
      <c r="H1154" s="245"/>
      <c r="I1154" s="245"/>
    </row>
    <row r="1155" spans="1:9" ht="20.25" x14ac:dyDescent="0.2">
      <c r="A1155" s="247"/>
      <c r="B1155" s="254">
        <f>[8]F11!B12</f>
        <v>247</v>
      </c>
      <c r="C1155" s="272" t="str">
        <f t="shared" si="334"/>
        <v>Kirsten Weir</v>
      </c>
      <c r="D1155" s="271" t="str">
        <f t="shared" si="335"/>
        <v>Tayside</v>
      </c>
      <c r="E1155" s="255" t="str">
        <f t="shared" si="336"/>
        <v>LD</v>
      </c>
      <c r="F1155" s="274"/>
      <c r="H1155" s="245"/>
      <c r="I1155" s="245"/>
    </row>
    <row r="1156" spans="1:9" ht="20.25" x14ac:dyDescent="0.2">
      <c r="A1156" s="247"/>
      <c r="B1156" s="254">
        <f>[8]F11!B13</f>
        <v>87</v>
      </c>
      <c r="C1156" s="272" t="str">
        <f t="shared" si="334"/>
        <v>Kearney Horne</v>
      </c>
      <c r="D1156" s="271" t="str">
        <f t="shared" si="335"/>
        <v>Fife</v>
      </c>
      <c r="E1156" s="255" t="str">
        <f t="shared" si="336"/>
        <v>LD</v>
      </c>
      <c r="F1156" s="274"/>
      <c r="H1156" s="245"/>
      <c r="I1156" s="245"/>
    </row>
    <row r="1157" spans="1:9" ht="20.25" x14ac:dyDescent="0.2">
      <c r="A1157" s="247"/>
      <c r="B1157" s="254">
        <f>[8]F11!B14</f>
        <v>183</v>
      </c>
      <c r="C1157" s="272" t="str">
        <f t="shared" si="334"/>
        <v>Holly Sandeman</v>
      </c>
      <c r="D1157" s="271" t="str">
        <f t="shared" si="335"/>
        <v>Perth/Tayside</v>
      </c>
      <c r="E1157" s="255" t="str">
        <f t="shared" si="336"/>
        <v>LD</v>
      </c>
      <c r="F1157" s="274"/>
      <c r="H1157" s="245"/>
      <c r="I1157" s="245"/>
    </row>
    <row r="1158" spans="1:9" ht="20.25" x14ac:dyDescent="0.2">
      <c r="A1158" s="247"/>
      <c r="B1158" s="254">
        <f>[8]F11!B15</f>
        <v>116</v>
      </c>
      <c r="C1158" s="272" t="str">
        <f t="shared" si="334"/>
        <v>Aimee Gibson</v>
      </c>
      <c r="D1158" s="271" t="str">
        <f t="shared" si="335"/>
        <v>Fife</v>
      </c>
      <c r="E1158" s="255" t="str">
        <f t="shared" si="336"/>
        <v>LD</v>
      </c>
      <c r="F1158" s="274"/>
      <c r="H1158" s="245"/>
      <c r="I1158" s="245"/>
    </row>
    <row r="1159" spans="1:9" ht="20.25" x14ac:dyDescent="0.2">
      <c r="A1159" s="247"/>
      <c r="B1159" s="254">
        <f>[8]F11!B16</f>
        <v>167</v>
      </c>
      <c r="C1159" s="272" t="str">
        <f t="shared" si="334"/>
        <v>Carol Ann MacDonald</v>
      </c>
      <c r="D1159" s="271" t="str">
        <f t="shared" si="335"/>
        <v>Highland</v>
      </c>
      <c r="E1159" s="255" t="str">
        <f t="shared" si="336"/>
        <v>LD</v>
      </c>
      <c r="F1159" s="274"/>
      <c r="H1159" s="245"/>
      <c r="I1159" s="245"/>
    </row>
    <row r="1160" spans="1:9" ht="20.25" x14ac:dyDescent="0.2">
      <c r="A1160" s="247"/>
      <c r="B1160" s="254">
        <f>[8]F11!B17</f>
        <v>104</v>
      </c>
      <c r="C1160" s="272" t="str">
        <f t="shared" si="334"/>
        <v>Carrie Ann Smith</v>
      </c>
      <c r="D1160" s="271" t="str">
        <f t="shared" si="335"/>
        <v>Fife</v>
      </c>
      <c r="E1160" s="255" t="str">
        <f t="shared" si="336"/>
        <v>LD</v>
      </c>
      <c r="F1160" s="274"/>
      <c r="H1160" s="245"/>
      <c r="I1160" s="245"/>
    </row>
    <row r="1161" spans="1:9" ht="20.25" x14ac:dyDescent="0.2">
      <c r="A1161" s="247"/>
      <c r="B1161" s="254">
        <f>[8]F11!B18</f>
        <v>95</v>
      </c>
      <c r="C1161" s="272" t="str">
        <f t="shared" si="334"/>
        <v>Nicola Bell</v>
      </c>
      <c r="D1161" s="271" t="str">
        <f t="shared" si="335"/>
        <v>Fife</v>
      </c>
      <c r="E1161" s="255" t="str">
        <f t="shared" si="336"/>
        <v>LD</v>
      </c>
      <c r="F1161" s="274"/>
      <c r="H1161" s="245"/>
      <c r="I1161" s="245"/>
    </row>
    <row r="1162" spans="1:9" ht="20.25" x14ac:dyDescent="0.2">
      <c r="A1162" s="247"/>
      <c r="B1162" s="254"/>
      <c r="C1162" s="272"/>
      <c r="D1162" s="271"/>
      <c r="E1162" s="255"/>
      <c r="F1162" s="274"/>
      <c r="H1162" s="245"/>
      <c r="I1162" s="245"/>
    </row>
    <row r="1163" spans="1:9" ht="20.25" x14ac:dyDescent="0.2">
      <c r="A1163" s="247" t="s">
        <v>0</v>
      </c>
      <c r="B1163" s="250" t="s">
        <v>119</v>
      </c>
      <c r="C1163" s="287" t="str">
        <f>VLOOKUP($B1163,Timetablefield,2)</f>
        <v>Softball</v>
      </c>
      <c r="D1163" s="289" t="str">
        <f>VLOOKUP($B1163,Timetablefield,3)</f>
        <v>Female</v>
      </c>
      <c r="E1163" s="290" t="str">
        <f>VLOOKUP($B1163,Timetablefield,4)</f>
        <v>LD/PD  A</v>
      </c>
      <c r="F1163" s="291"/>
      <c r="H1163" s="245"/>
      <c r="I1163" s="245"/>
    </row>
    <row r="1164" spans="1:9" ht="20.25" x14ac:dyDescent="0.2">
      <c r="A1164" s="247"/>
      <c r="B1164" s="254">
        <f>[8]F12!B7</f>
        <v>98</v>
      </c>
      <c r="C1164" s="272" t="str">
        <f t="shared" ref="C1164:C1174" si="337">VLOOKUP($B1164,athletes,2)</f>
        <v>Tanis Murphy</v>
      </c>
      <c r="D1164" s="272" t="str">
        <f>VLOOKUP($B1164,athletes,3)</f>
        <v>Fife</v>
      </c>
      <c r="E1164" s="255" t="str">
        <f>VLOOKUP($B1164,athletes,4)</f>
        <v>LD</v>
      </c>
      <c r="F1164" s="274"/>
      <c r="H1164" s="245"/>
      <c r="I1164" s="245"/>
    </row>
    <row r="1165" spans="1:9" ht="20.25" x14ac:dyDescent="0.2">
      <c r="A1165" s="247"/>
      <c r="B1165" s="254">
        <f>[8]F12!B8</f>
        <v>135</v>
      </c>
      <c r="C1165" s="272" t="str">
        <f t="shared" si="337"/>
        <v>Chloe McLean</v>
      </c>
      <c r="D1165" s="271" t="str">
        <f t="shared" ref="D1165:D1174" si="338">VLOOKUP($B1165,athletes,3)</f>
        <v>Forth Valley</v>
      </c>
      <c r="E1165" s="255" t="str">
        <f t="shared" ref="E1165:E1174" si="339">VLOOKUP($B1165,athletes,4)</f>
        <v>LD</v>
      </c>
      <c r="F1165" s="274"/>
      <c r="H1165" s="245"/>
      <c r="I1165" s="245"/>
    </row>
    <row r="1166" spans="1:9" ht="20.25" x14ac:dyDescent="0.2">
      <c r="A1166" s="247"/>
      <c r="B1166" s="254">
        <f>[8]F12!B9</f>
        <v>84</v>
      </c>
      <c r="C1166" s="272" t="str">
        <f t="shared" si="337"/>
        <v>Vicky Walker</v>
      </c>
      <c r="D1166" s="271" t="str">
        <f t="shared" si="338"/>
        <v>Fife</v>
      </c>
      <c r="E1166" s="255" t="str">
        <f t="shared" si="339"/>
        <v>LD</v>
      </c>
      <c r="F1166" s="274"/>
      <c r="H1166" s="245"/>
      <c r="I1166" s="245"/>
    </row>
    <row r="1167" spans="1:9" ht="20.25" x14ac:dyDescent="0.2">
      <c r="A1167" s="247"/>
      <c r="B1167" s="254">
        <f>[8]F12!B10</f>
        <v>90</v>
      </c>
      <c r="C1167" s="272" t="str">
        <f t="shared" si="337"/>
        <v>Andrea Spry</v>
      </c>
      <c r="D1167" s="271" t="str">
        <f t="shared" si="338"/>
        <v>Fife</v>
      </c>
      <c r="E1167" s="255" t="str">
        <f t="shared" si="339"/>
        <v>LD</v>
      </c>
      <c r="F1167" s="274"/>
      <c r="H1167" s="245"/>
      <c r="I1167" s="245"/>
    </row>
    <row r="1168" spans="1:9" ht="20.25" x14ac:dyDescent="0.2">
      <c r="A1168" s="247"/>
      <c r="B1168" s="254">
        <f>[8]F12!B11</f>
        <v>0</v>
      </c>
      <c r="C1168" s="272" t="e">
        <f t="shared" si="337"/>
        <v>#N/A</v>
      </c>
      <c r="D1168" s="271" t="e">
        <f t="shared" si="338"/>
        <v>#N/A</v>
      </c>
      <c r="E1168" s="255" t="e">
        <f t="shared" si="339"/>
        <v>#N/A</v>
      </c>
      <c r="F1168" s="274"/>
      <c r="H1168" s="245"/>
      <c r="I1168" s="245"/>
    </row>
    <row r="1169" spans="1:9" ht="20.25" x14ac:dyDescent="0.2">
      <c r="A1169" s="247"/>
      <c r="B1169" s="254">
        <f>[8]F12!B12</f>
        <v>239</v>
      </c>
      <c r="C1169" s="272" t="str">
        <f t="shared" si="337"/>
        <v>Lisa Davis</v>
      </c>
      <c r="D1169" s="271" t="str">
        <f t="shared" si="338"/>
        <v>Red Star</v>
      </c>
      <c r="E1169" s="255" t="str">
        <f t="shared" si="339"/>
        <v>PD</v>
      </c>
      <c r="F1169" s="274"/>
      <c r="H1169" s="245"/>
      <c r="I1169" s="245"/>
    </row>
    <row r="1170" spans="1:9" ht="20.25" x14ac:dyDescent="0.2">
      <c r="A1170" s="247"/>
      <c r="B1170" s="254">
        <f>[8]F12!B13</f>
        <v>0</v>
      </c>
      <c r="C1170" s="272" t="e">
        <f t="shared" si="337"/>
        <v>#N/A</v>
      </c>
      <c r="D1170" s="271" t="e">
        <f t="shared" si="338"/>
        <v>#N/A</v>
      </c>
      <c r="E1170" s="255" t="e">
        <f t="shared" si="339"/>
        <v>#N/A</v>
      </c>
      <c r="F1170" s="274"/>
      <c r="H1170" s="245"/>
      <c r="I1170" s="245"/>
    </row>
    <row r="1171" spans="1:9" ht="20.25" x14ac:dyDescent="0.2">
      <c r="A1171" s="247"/>
      <c r="B1171" s="254">
        <f>[8]F12!B14</f>
        <v>0</v>
      </c>
      <c r="C1171" s="272" t="e">
        <f t="shared" si="337"/>
        <v>#N/A</v>
      </c>
      <c r="D1171" s="271" t="e">
        <f t="shared" si="338"/>
        <v>#N/A</v>
      </c>
      <c r="E1171" s="255" t="e">
        <f t="shared" si="339"/>
        <v>#N/A</v>
      </c>
      <c r="F1171" s="274"/>
      <c r="H1171" s="245"/>
      <c r="I1171" s="245"/>
    </row>
    <row r="1172" spans="1:9" ht="20.25" x14ac:dyDescent="0.2">
      <c r="A1172" s="247"/>
      <c r="B1172" s="254">
        <f>[8]F12!B15</f>
        <v>0</v>
      </c>
      <c r="C1172" s="272" t="e">
        <f t="shared" si="337"/>
        <v>#N/A</v>
      </c>
      <c r="D1172" s="271" t="e">
        <f t="shared" si="338"/>
        <v>#N/A</v>
      </c>
      <c r="E1172" s="255" t="e">
        <f t="shared" si="339"/>
        <v>#N/A</v>
      </c>
      <c r="F1172" s="274"/>
      <c r="H1172" s="245"/>
      <c r="I1172" s="245"/>
    </row>
    <row r="1173" spans="1:9" ht="20.25" x14ac:dyDescent="0.2">
      <c r="A1173" s="247"/>
      <c r="B1173" s="254">
        <f>[8]F12!B16</f>
        <v>0</v>
      </c>
      <c r="C1173" s="272" t="e">
        <f t="shared" si="337"/>
        <v>#N/A</v>
      </c>
      <c r="D1173" s="271" t="e">
        <f t="shared" si="338"/>
        <v>#N/A</v>
      </c>
      <c r="E1173" s="255" t="e">
        <f t="shared" si="339"/>
        <v>#N/A</v>
      </c>
      <c r="F1173" s="274"/>
      <c r="H1173" s="245"/>
      <c r="I1173" s="245"/>
    </row>
    <row r="1174" spans="1:9" ht="20.25" x14ac:dyDescent="0.2">
      <c r="A1174" s="247"/>
      <c r="B1174" s="254">
        <f>[8]F12!B17</f>
        <v>0</v>
      </c>
      <c r="C1174" s="272" t="e">
        <f t="shared" si="337"/>
        <v>#N/A</v>
      </c>
      <c r="D1174" s="271" t="e">
        <f t="shared" si="338"/>
        <v>#N/A</v>
      </c>
      <c r="E1174" s="255" t="e">
        <f t="shared" si="339"/>
        <v>#N/A</v>
      </c>
      <c r="F1174" s="274"/>
      <c r="H1174" s="245"/>
      <c r="I1174" s="245"/>
    </row>
    <row r="1175" spans="1:9" ht="20.25" x14ac:dyDescent="0.2">
      <c r="A1175" s="247"/>
      <c r="B1175" s="254"/>
      <c r="C1175" s="272"/>
      <c r="D1175" s="271"/>
      <c r="E1175" s="255"/>
      <c r="F1175" s="274"/>
      <c r="H1175" s="245"/>
      <c r="I1175" s="245"/>
    </row>
    <row r="1176" spans="1:9" ht="20.25" x14ac:dyDescent="0.2">
      <c r="A1176" s="247" t="s">
        <v>0</v>
      </c>
      <c r="B1176" s="250" t="s">
        <v>120</v>
      </c>
      <c r="C1176" s="287" t="str">
        <f>VLOOKUP($B1176,Timetablefield,2)</f>
        <v>Standing Long Jump</v>
      </c>
      <c r="D1176" s="289" t="str">
        <f>VLOOKUP($B1176,Timetablefield,3)</f>
        <v>Female</v>
      </c>
      <c r="E1176" s="290" t="str">
        <f>VLOOKUP($B1176,Timetablefield,4)</f>
        <v>LD</v>
      </c>
      <c r="F1176" s="291"/>
      <c r="H1176" s="245"/>
      <c r="I1176" s="245"/>
    </row>
    <row r="1177" spans="1:9" ht="20.25" x14ac:dyDescent="0.2">
      <c r="A1177" s="247"/>
      <c r="B1177" s="254">
        <f>[8]F13!B7</f>
        <v>91</v>
      </c>
      <c r="C1177" s="272" t="str">
        <f t="shared" ref="C1177:C1184" si="340">VLOOKUP($B1177,athletes,2)</f>
        <v>Dawn Rogerson</v>
      </c>
      <c r="D1177" s="271" t="str">
        <f t="shared" ref="D1177:D1184" si="341">VLOOKUP($B1177,athletes,3)</f>
        <v>Fife</v>
      </c>
      <c r="E1177" s="255" t="str">
        <f t="shared" ref="E1177:E1184" si="342">VLOOKUP($B1177,athletes,4)</f>
        <v>LD</v>
      </c>
      <c r="F1177" s="274"/>
      <c r="H1177" s="245"/>
      <c r="I1177" s="245"/>
    </row>
    <row r="1178" spans="1:9" ht="20.25" x14ac:dyDescent="0.2">
      <c r="A1178" s="247"/>
      <c r="B1178" s="254">
        <f>[8]F13!B8</f>
        <v>172</v>
      </c>
      <c r="C1178" s="272" t="str">
        <f t="shared" si="340"/>
        <v>Mary Tesmar</v>
      </c>
      <c r="D1178" s="271" t="str">
        <f t="shared" si="341"/>
        <v>Highland</v>
      </c>
      <c r="E1178" s="255" t="str">
        <f t="shared" si="342"/>
        <v>LD</v>
      </c>
      <c r="F1178" s="274"/>
      <c r="H1178" s="245"/>
      <c r="I1178" s="245"/>
    </row>
    <row r="1179" spans="1:9" ht="20.25" x14ac:dyDescent="0.2">
      <c r="A1179" s="247"/>
      <c r="B1179" s="254">
        <f>[8]F13!B9</f>
        <v>97</v>
      </c>
      <c r="C1179" s="272" t="str">
        <f t="shared" si="340"/>
        <v>Shona Murrie</v>
      </c>
      <c r="D1179" s="271" t="str">
        <f t="shared" si="341"/>
        <v>Fife</v>
      </c>
      <c r="E1179" s="255" t="str">
        <f t="shared" si="342"/>
        <v>LD</v>
      </c>
      <c r="F1179" s="274"/>
      <c r="H1179" s="245"/>
      <c r="I1179" s="245"/>
    </row>
    <row r="1180" spans="1:9" ht="20.25" x14ac:dyDescent="0.2">
      <c r="A1180" s="247"/>
      <c r="B1180" s="254">
        <f>[8]F13!B10</f>
        <v>244</v>
      </c>
      <c r="C1180" s="272" t="str">
        <f t="shared" si="340"/>
        <v>Stephanie Strachan</v>
      </c>
      <c r="D1180" s="271" t="str">
        <f t="shared" si="341"/>
        <v>Tayside</v>
      </c>
      <c r="E1180" s="255" t="str">
        <f t="shared" si="342"/>
        <v>LD</v>
      </c>
      <c r="F1180" s="274"/>
      <c r="H1180" s="245"/>
      <c r="I1180" s="245"/>
    </row>
    <row r="1181" spans="1:9" ht="20.25" x14ac:dyDescent="0.2">
      <c r="A1181" s="247"/>
      <c r="B1181" s="254">
        <f>[8]F13!B11</f>
        <v>104</v>
      </c>
      <c r="C1181" s="272" t="str">
        <f t="shared" si="340"/>
        <v>Carrie Ann Smith</v>
      </c>
      <c r="D1181" s="271" t="str">
        <f t="shared" si="341"/>
        <v>Fife</v>
      </c>
      <c r="E1181" s="255" t="str">
        <f t="shared" si="342"/>
        <v>LD</v>
      </c>
      <c r="F1181" s="274"/>
      <c r="H1181" s="245"/>
      <c r="I1181" s="245"/>
    </row>
    <row r="1182" spans="1:9" ht="20.25" x14ac:dyDescent="0.2">
      <c r="A1182" s="247"/>
      <c r="B1182" s="254">
        <f>[8]F13!B12</f>
        <v>169</v>
      </c>
      <c r="C1182" s="272" t="str">
        <f t="shared" si="340"/>
        <v>Hannah Duncan</v>
      </c>
      <c r="D1182" s="271" t="str">
        <f t="shared" si="341"/>
        <v>Highland</v>
      </c>
      <c r="E1182" s="255" t="str">
        <f t="shared" si="342"/>
        <v>LD</v>
      </c>
      <c r="F1182" s="274"/>
      <c r="H1182" s="245"/>
      <c r="I1182" s="245"/>
    </row>
    <row r="1183" spans="1:9" ht="20.25" x14ac:dyDescent="0.2">
      <c r="A1183" s="247"/>
      <c r="B1183" s="254">
        <f>[8]F13!B13</f>
        <v>101</v>
      </c>
      <c r="C1183" s="272" t="str">
        <f t="shared" si="340"/>
        <v>Stacey Hynd</v>
      </c>
      <c r="D1183" s="271" t="str">
        <f t="shared" si="341"/>
        <v>Fife</v>
      </c>
      <c r="E1183" s="255" t="str">
        <f t="shared" si="342"/>
        <v>LD</v>
      </c>
      <c r="F1183" s="274"/>
      <c r="H1183" s="245"/>
      <c r="I1183" s="245"/>
    </row>
    <row r="1184" spans="1:9" ht="20.25" x14ac:dyDescent="0.2">
      <c r="A1184" s="247"/>
      <c r="B1184" s="254">
        <f>[8]F13!B14</f>
        <v>171</v>
      </c>
      <c r="C1184" s="272" t="str">
        <f t="shared" si="340"/>
        <v>Laura Matheson</v>
      </c>
      <c r="D1184" s="271" t="str">
        <f t="shared" si="341"/>
        <v>Highland</v>
      </c>
      <c r="E1184" s="255" t="str">
        <f t="shared" si="342"/>
        <v>LD</v>
      </c>
      <c r="F1184" s="274"/>
      <c r="H1184" s="245"/>
      <c r="I1184" s="245"/>
    </row>
    <row r="1185" spans="1:9" ht="20.25" x14ac:dyDescent="0.2">
      <c r="A1185" s="247"/>
      <c r="B1185" s="254">
        <f>[8]F13!B15</f>
        <v>100</v>
      </c>
      <c r="C1185" s="272" t="str">
        <f>VLOOKUP($B1185,athletes,2)</f>
        <v>Colleen Turner</v>
      </c>
      <c r="D1185" s="271" t="str">
        <f>VLOOKUP($B1185,athletes,3)</f>
        <v>Fife</v>
      </c>
      <c r="E1185" s="255" t="str">
        <f>VLOOKUP($B1185,athletes,4)</f>
        <v>LD</v>
      </c>
      <c r="F1185" s="274"/>
      <c r="H1185" s="245"/>
      <c r="I1185" s="245"/>
    </row>
    <row r="1186" spans="1:9" ht="20.25" x14ac:dyDescent="0.2">
      <c r="A1186" s="247"/>
      <c r="B1186" s="254">
        <f>[8]F13!B16</f>
        <v>0</v>
      </c>
      <c r="C1186" s="272" t="e">
        <f>VLOOKUP($B1186,athletes,2)</f>
        <v>#N/A</v>
      </c>
      <c r="D1186" s="271" t="e">
        <f>VLOOKUP($B1186,athletes,3)</f>
        <v>#N/A</v>
      </c>
      <c r="E1186" s="255" t="e">
        <f>VLOOKUP($B1186,athletes,4)</f>
        <v>#N/A</v>
      </c>
      <c r="F1186" s="274"/>
      <c r="H1186" s="245"/>
      <c r="I1186" s="245"/>
    </row>
    <row r="1187" spans="1:9" ht="20.25" x14ac:dyDescent="0.2">
      <c r="A1187" s="247"/>
      <c r="B1187" s="254">
        <f>[8]F13!B17</f>
        <v>0</v>
      </c>
      <c r="C1187" s="272" t="e">
        <f>VLOOKUP($B1187,athletes,2)</f>
        <v>#N/A</v>
      </c>
      <c r="D1187" s="271" t="e">
        <f>VLOOKUP($B1187,athletes,3)</f>
        <v>#N/A</v>
      </c>
      <c r="E1187" s="255" t="e">
        <f>VLOOKUP($B1187,athletes,4)</f>
        <v>#N/A</v>
      </c>
      <c r="F1187" s="274"/>
      <c r="H1187" s="245"/>
      <c r="I1187" s="245"/>
    </row>
    <row r="1188" spans="1:9" ht="20.25" x14ac:dyDescent="0.2">
      <c r="A1188" s="247"/>
      <c r="B1188" s="254">
        <f>[8]F13!B18</f>
        <v>0</v>
      </c>
      <c r="C1188" s="272" t="e">
        <f>VLOOKUP($B1188,athletes,2)</f>
        <v>#N/A</v>
      </c>
      <c r="D1188" s="271" t="e">
        <f>VLOOKUP($B1188,athletes,3)</f>
        <v>#N/A</v>
      </c>
      <c r="E1188" s="255" t="e">
        <f>VLOOKUP($B1188,athletes,4)</f>
        <v>#N/A</v>
      </c>
      <c r="F1188" s="274"/>
      <c r="H1188" s="245"/>
      <c r="I1188" s="245"/>
    </row>
    <row r="1189" spans="1:9" ht="20.25" x14ac:dyDescent="0.2">
      <c r="A1189" s="247"/>
      <c r="B1189" s="254"/>
      <c r="C1189" s="272"/>
      <c r="D1189" s="271"/>
      <c r="E1189" s="255"/>
      <c r="F1189" s="274"/>
      <c r="H1189" s="245"/>
      <c r="I1189" s="245"/>
    </row>
    <row r="1190" spans="1:9" ht="20.25" x14ac:dyDescent="0.2">
      <c r="A1190" s="247" t="s">
        <v>0</v>
      </c>
      <c r="B1190" s="250" t="s">
        <v>121</v>
      </c>
      <c r="C1190" s="287" t="str">
        <f>VLOOKUP($B1190,Timetablefield,2)</f>
        <v>Shot Putt   6Kg/5Kg</v>
      </c>
      <c r="D1190" s="289" t="str">
        <f>VLOOKUP($B1190,Timetablefield,3)</f>
        <v>Male</v>
      </c>
      <c r="E1190" s="290" t="str">
        <f>VLOOKUP($B1190,Timetablefield,4)</f>
        <v>LD</v>
      </c>
      <c r="F1190" s="291"/>
      <c r="H1190" s="245"/>
      <c r="I1190" s="245"/>
    </row>
    <row r="1191" spans="1:9" ht="20.25" x14ac:dyDescent="0.2">
      <c r="A1191" s="293"/>
      <c r="B1191" s="254">
        <f>[8]F14!B7</f>
        <v>143</v>
      </c>
      <c r="C1191" s="272" t="str">
        <f t="shared" ref="C1191:C1206" si="343">VLOOKUP($B1191,athletes,2)</f>
        <v>Stephen Donaldson</v>
      </c>
      <c r="D1191" s="271" t="str">
        <f t="shared" ref="D1191:D1206" si="344">VLOOKUP($B1191,athletes,3)</f>
        <v>Forth Valley</v>
      </c>
      <c r="E1191" s="255" t="str">
        <f t="shared" ref="E1191:E1206" si="345">VLOOKUP($B1191,athletes,4)</f>
        <v>LD</v>
      </c>
      <c r="F1191" s="274"/>
      <c r="H1191" s="245"/>
      <c r="I1191" s="245"/>
    </row>
    <row r="1192" spans="1:9" ht="20.25" x14ac:dyDescent="0.2">
      <c r="A1192" s="247"/>
      <c r="B1192" s="254">
        <f>[8]F14!B8</f>
        <v>11</v>
      </c>
      <c r="C1192" s="272" t="str">
        <f t="shared" si="343"/>
        <v>Suroop Sually</v>
      </c>
      <c r="D1192" s="271" t="str">
        <f t="shared" si="344"/>
        <v>Fife</v>
      </c>
      <c r="E1192" s="255" t="str">
        <f t="shared" si="345"/>
        <v>LD</v>
      </c>
      <c r="F1192" s="274"/>
      <c r="H1192" s="245"/>
      <c r="I1192" s="245"/>
    </row>
    <row r="1193" spans="1:9" ht="20.25" x14ac:dyDescent="0.2">
      <c r="A1193" s="247"/>
      <c r="B1193" s="254">
        <f>[8]F14!B9</f>
        <v>133</v>
      </c>
      <c r="C1193" s="272" t="str">
        <f t="shared" si="343"/>
        <v>Kenneth Holderness</v>
      </c>
      <c r="D1193" s="271" t="str">
        <f t="shared" si="344"/>
        <v>Forth Valley</v>
      </c>
      <c r="E1193" s="255" t="str">
        <f t="shared" si="345"/>
        <v>LD</v>
      </c>
      <c r="F1193" s="274"/>
      <c r="H1193" s="245"/>
      <c r="I1193" s="245"/>
    </row>
    <row r="1194" spans="1:9" ht="20.25" x14ac:dyDescent="0.2">
      <c r="A1194" s="247"/>
      <c r="B1194" s="254">
        <f>[8]F14!B10</f>
        <v>7</v>
      </c>
      <c r="C1194" s="272" t="str">
        <f t="shared" si="343"/>
        <v>Craig McIntyre</v>
      </c>
      <c r="D1194" s="271" t="str">
        <f t="shared" si="344"/>
        <v>Fife</v>
      </c>
      <c r="E1194" s="255" t="str">
        <f t="shared" si="345"/>
        <v>LD</v>
      </c>
      <c r="F1194" s="274"/>
      <c r="H1194" s="245"/>
      <c r="I1194" s="245"/>
    </row>
    <row r="1195" spans="1:9" ht="20.25" x14ac:dyDescent="0.2">
      <c r="A1195" s="247"/>
      <c r="B1195" s="254">
        <f>[8]F14!B11</f>
        <v>0</v>
      </c>
      <c r="C1195" s="272" t="e">
        <f t="shared" si="343"/>
        <v>#N/A</v>
      </c>
      <c r="D1195" s="271" t="e">
        <f t="shared" si="344"/>
        <v>#N/A</v>
      </c>
      <c r="E1195" s="255" t="e">
        <f t="shared" si="345"/>
        <v>#N/A</v>
      </c>
      <c r="F1195" s="274"/>
      <c r="H1195" s="245"/>
      <c r="I1195" s="245"/>
    </row>
    <row r="1196" spans="1:9" ht="20.25" x14ac:dyDescent="0.2">
      <c r="A1196" s="247"/>
      <c r="B1196" s="254">
        <f>[8]F14!B12</f>
        <v>128</v>
      </c>
      <c r="C1196" s="272" t="str">
        <f t="shared" si="343"/>
        <v>Niall Finlayson</v>
      </c>
      <c r="D1196" s="271" t="str">
        <f t="shared" si="344"/>
        <v>Forth Valley</v>
      </c>
      <c r="E1196" s="255" t="str">
        <f t="shared" si="345"/>
        <v>LD</v>
      </c>
      <c r="F1196" s="274"/>
      <c r="H1196" s="245"/>
      <c r="I1196" s="245"/>
    </row>
    <row r="1197" spans="1:9" ht="20.25" x14ac:dyDescent="0.2">
      <c r="A1197" s="247"/>
      <c r="B1197" s="254">
        <f>[8]F14!B13</f>
        <v>15</v>
      </c>
      <c r="C1197" s="272" t="str">
        <f t="shared" si="343"/>
        <v>Kevin Mustard</v>
      </c>
      <c r="D1197" s="271" t="str">
        <f t="shared" si="344"/>
        <v>Fife</v>
      </c>
      <c r="E1197" s="255" t="str">
        <f t="shared" si="345"/>
        <v>LD</v>
      </c>
      <c r="F1197" s="274"/>
      <c r="H1197" s="245"/>
      <c r="I1197" s="245"/>
    </row>
    <row r="1198" spans="1:9" ht="20.25" x14ac:dyDescent="0.2">
      <c r="A1198" s="247"/>
      <c r="B1198" s="254">
        <f>[8]F14!B14</f>
        <v>142</v>
      </c>
      <c r="C1198" s="272" t="str">
        <f t="shared" si="343"/>
        <v>Gavin Miller</v>
      </c>
      <c r="D1198" s="271" t="str">
        <f t="shared" si="344"/>
        <v>Forth Valley</v>
      </c>
      <c r="E1198" s="255" t="str">
        <f t="shared" si="345"/>
        <v>LD</v>
      </c>
      <c r="F1198" s="274"/>
      <c r="H1198" s="245"/>
      <c r="I1198" s="245"/>
    </row>
    <row r="1199" spans="1:9" ht="20.25" x14ac:dyDescent="0.2">
      <c r="A1199" s="247"/>
      <c r="B1199" s="254">
        <f>[8]F14!B15</f>
        <v>13</v>
      </c>
      <c r="C1199" s="272" t="str">
        <f t="shared" si="343"/>
        <v>Craig Donaldson</v>
      </c>
      <c r="D1199" s="271" t="str">
        <f t="shared" si="344"/>
        <v>Fife</v>
      </c>
      <c r="E1199" s="255" t="str">
        <f t="shared" si="345"/>
        <v>LD</v>
      </c>
      <c r="F1199" s="274"/>
      <c r="H1199" s="245"/>
      <c r="I1199" s="245"/>
    </row>
    <row r="1200" spans="1:9" ht="20.25" x14ac:dyDescent="0.2">
      <c r="A1200" s="247"/>
      <c r="B1200" s="254">
        <f>[8]F14!B16</f>
        <v>131</v>
      </c>
      <c r="C1200" s="272" t="str">
        <f t="shared" si="343"/>
        <v>Paul Wotherspoon</v>
      </c>
      <c r="D1200" s="271" t="str">
        <f t="shared" si="344"/>
        <v>Forth Valley</v>
      </c>
      <c r="E1200" s="255" t="str">
        <f t="shared" si="345"/>
        <v>LD</v>
      </c>
      <c r="F1200" s="274"/>
      <c r="H1200" s="245"/>
      <c r="I1200" s="245"/>
    </row>
    <row r="1201" spans="1:9" ht="20.25" x14ac:dyDescent="0.2">
      <c r="A1201" s="247"/>
      <c r="B1201" s="254">
        <f>[8]F14!B17</f>
        <v>202</v>
      </c>
      <c r="C1201" s="272" t="str">
        <f t="shared" si="343"/>
        <v>Michael Carr</v>
      </c>
      <c r="D1201" s="271" t="str">
        <f t="shared" si="344"/>
        <v>West of Scotland</v>
      </c>
      <c r="E1201" s="255" t="str">
        <f t="shared" si="345"/>
        <v>LD</v>
      </c>
      <c r="F1201" s="274"/>
      <c r="H1201" s="245"/>
      <c r="I1201" s="245"/>
    </row>
    <row r="1202" spans="1:9" ht="20.25" x14ac:dyDescent="0.2">
      <c r="A1202" s="247"/>
      <c r="B1202" s="254">
        <f>[8]F14!B18</f>
        <v>0</v>
      </c>
      <c r="C1202" s="272" t="e">
        <f t="shared" si="343"/>
        <v>#N/A</v>
      </c>
      <c r="D1202" s="271" t="e">
        <f t="shared" si="344"/>
        <v>#N/A</v>
      </c>
      <c r="E1202" s="255" t="e">
        <f t="shared" si="345"/>
        <v>#N/A</v>
      </c>
      <c r="F1202" s="274"/>
      <c r="H1202" s="245"/>
      <c r="I1202" s="245"/>
    </row>
    <row r="1203" spans="1:9" ht="20.25" x14ac:dyDescent="0.2">
      <c r="A1203" s="247"/>
      <c r="B1203" s="254">
        <f>[8]F14!B19</f>
        <v>137</v>
      </c>
      <c r="C1203" s="272" t="str">
        <f t="shared" si="343"/>
        <v>Mark Lumsden</v>
      </c>
      <c r="D1203" s="271" t="str">
        <f t="shared" si="344"/>
        <v>Forth Valley</v>
      </c>
      <c r="E1203" s="255" t="str">
        <f t="shared" si="345"/>
        <v>LD</v>
      </c>
      <c r="F1203" s="274"/>
      <c r="H1203" s="245"/>
      <c r="I1203" s="245"/>
    </row>
    <row r="1204" spans="1:9" ht="20.25" x14ac:dyDescent="0.2">
      <c r="A1204" s="247"/>
      <c r="B1204" s="254">
        <f>[8]F14!B20</f>
        <v>24</v>
      </c>
      <c r="C1204" s="272" t="str">
        <f t="shared" si="343"/>
        <v>Stephen Burns</v>
      </c>
      <c r="D1204" s="271" t="str">
        <f t="shared" si="344"/>
        <v>Fife</v>
      </c>
      <c r="E1204" s="255" t="str">
        <f t="shared" si="345"/>
        <v>LD</v>
      </c>
      <c r="F1204" s="274"/>
      <c r="H1204" s="245"/>
      <c r="I1204" s="245"/>
    </row>
    <row r="1205" spans="1:9" ht="20.25" x14ac:dyDescent="0.2">
      <c r="A1205" s="247"/>
      <c r="B1205" s="254">
        <f>[8]F14!B21</f>
        <v>132</v>
      </c>
      <c r="C1205" s="272" t="str">
        <f t="shared" si="343"/>
        <v>Liam Nolan</v>
      </c>
      <c r="D1205" s="271" t="str">
        <f t="shared" si="344"/>
        <v>Forth Valley</v>
      </c>
      <c r="E1205" s="255" t="str">
        <f t="shared" si="345"/>
        <v>LD</v>
      </c>
      <c r="F1205" s="274"/>
      <c r="H1205" s="245"/>
      <c r="I1205" s="245"/>
    </row>
    <row r="1206" spans="1:9" ht="20.25" x14ac:dyDescent="0.2">
      <c r="A1206" s="247"/>
      <c r="B1206" s="254">
        <f>[8]F14!B22</f>
        <v>10</v>
      </c>
      <c r="C1206" s="272" t="str">
        <f t="shared" si="343"/>
        <v>Scott Birrell</v>
      </c>
      <c r="D1206" s="271" t="str">
        <f t="shared" si="344"/>
        <v>Fife</v>
      </c>
      <c r="E1206" s="255" t="str">
        <f t="shared" si="345"/>
        <v>LD</v>
      </c>
      <c r="F1206" s="274"/>
      <c r="H1206" s="245"/>
      <c r="I1206" s="245"/>
    </row>
    <row r="1207" spans="1:9" ht="20.25" x14ac:dyDescent="0.2">
      <c r="A1207" s="247"/>
      <c r="B1207" s="254"/>
      <c r="C1207" s="272"/>
      <c r="D1207" s="271"/>
      <c r="E1207" s="255"/>
      <c r="F1207" s="274"/>
      <c r="H1207" s="245"/>
      <c r="I1207" s="245"/>
    </row>
    <row r="1208" spans="1:9" ht="20.25" x14ac:dyDescent="0.2">
      <c r="A1208" s="247" t="s">
        <v>0</v>
      </c>
      <c r="B1208" s="250" t="s">
        <v>122</v>
      </c>
      <c r="C1208" s="287" t="str">
        <f>VLOOKUP($B1208,Timetablefield,2)</f>
        <v>Discus   1Kg</v>
      </c>
      <c r="D1208" s="289" t="str">
        <f>VLOOKUP($B1208,Timetablefield,3)</f>
        <v>Male/Female</v>
      </c>
      <c r="E1208" s="290" t="str">
        <f>VLOOKUP($B1208,Timetablefield,4)</f>
        <v>Seated</v>
      </c>
      <c r="F1208" s="291"/>
      <c r="H1208" s="245"/>
      <c r="I1208" s="245"/>
    </row>
    <row r="1209" spans="1:9" ht="20.25" x14ac:dyDescent="0.2">
      <c r="A1209" s="293"/>
      <c r="B1209" s="254">
        <f>[8]F15!B7</f>
        <v>152</v>
      </c>
      <c r="C1209" s="272" t="str">
        <f t="shared" ref="C1209:C1216" si="346">VLOOKUP($B1209,athletes,2)</f>
        <v>Jo Butterfield</v>
      </c>
      <c r="D1209" s="271" t="str">
        <f t="shared" ref="D1209:D1216" si="347">VLOOKUP($B1209,athletes,3)</f>
        <v>Forth Valley</v>
      </c>
      <c r="E1209" s="255" t="str">
        <f t="shared" ref="E1209:E1216" si="348">VLOOKUP($B1209,athletes,4)</f>
        <v>WC</v>
      </c>
      <c r="F1209" s="274"/>
      <c r="H1209" s="245"/>
      <c r="I1209" s="245"/>
    </row>
    <row r="1210" spans="1:9" ht="20.25" x14ac:dyDescent="0.2">
      <c r="A1210" s="293"/>
      <c r="B1210" s="254">
        <f>[8]F15!B8</f>
        <v>151</v>
      </c>
      <c r="C1210" s="272" t="str">
        <f t="shared" si="346"/>
        <v>Lizzie Jackson</v>
      </c>
      <c r="D1210" s="271" t="str">
        <f t="shared" si="347"/>
        <v>Forth Valley</v>
      </c>
      <c r="E1210" s="255" t="str">
        <f t="shared" si="348"/>
        <v>WC4</v>
      </c>
      <c r="F1210" s="274"/>
      <c r="H1210" s="245"/>
      <c r="I1210" s="245"/>
    </row>
    <row r="1211" spans="1:9" ht="20.25" x14ac:dyDescent="0.2">
      <c r="A1211" s="247"/>
      <c r="B1211" s="254">
        <f>[8]F15!B9</f>
        <v>0</v>
      </c>
      <c r="C1211" s="272" t="e">
        <f t="shared" si="346"/>
        <v>#N/A</v>
      </c>
      <c r="D1211" s="271" t="e">
        <f t="shared" si="347"/>
        <v>#N/A</v>
      </c>
      <c r="E1211" s="255" t="e">
        <f t="shared" si="348"/>
        <v>#N/A</v>
      </c>
      <c r="F1211" s="274"/>
      <c r="H1211" s="245"/>
      <c r="I1211" s="245"/>
    </row>
    <row r="1212" spans="1:9" ht="20.25" x14ac:dyDescent="0.2">
      <c r="A1212" s="247"/>
      <c r="B1212" s="254">
        <f>[8]F15!B10</f>
        <v>3</v>
      </c>
      <c r="C1212" s="272" t="str">
        <f t="shared" si="346"/>
        <v>Lee Lower</v>
      </c>
      <c r="D1212" s="271" t="str">
        <f t="shared" si="347"/>
        <v>Dumfries &amp; Galloway</v>
      </c>
      <c r="E1212" s="255" t="str">
        <f t="shared" si="348"/>
        <v>WC</v>
      </c>
      <c r="F1212" s="274"/>
      <c r="H1212" s="245"/>
      <c r="I1212" s="245"/>
    </row>
    <row r="1213" spans="1:9" ht="20.25" x14ac:dyDescent="0.2">
      <c r="A1213" s="247"/>
      <c r="B1213" s="254">
        <f>[8]F15!B11</f>
        <v>124</v>
      </c>
      <c r="C1213" s="272" t="str">
        <f t="shared" si="346"/>
        <v>Lewis Barnett</v>
      </c>
      <c r="D1213" s="271" t="str">
        <f t="shared" si="347"/>
        <v>Fife</v>
      </c>
      <c r="E1213" s="255" t="str">
        <f t="shared" si="348"/>
        <v>WC</v>
      </c>
      <c r="F1213" s="274"/>
      <c r="H1213" s="245"/>
      <c r="I1213" s="245"/>
    </row>
    <row r="1214" spans="1:9" ht="20.25" x14ac:dyDescent="0.2">
      <c r="A1214" s="247"/>
      <c r="B1214" s="254">
        <f>[8]F15!B12</f>
        <v>123</v>
      </c>
      <c r="C1214" s="272" t="str">
        <f t="shared" si="346"/>
        <v>Jonny Brown</v>
      </c>
      <c r="D1214" s="271" t="str">
        <f t="shared" si="347"/>
        <v>Fife</v>
      </c>
      <c r="E1214" s="255" t="str">
        <f t="shared" si="348"/>
        <v>WC</v>
      </c>
      <c r="F1214" s="274"/>
      <c r="H1214" s="245"/>
      <c r="I1214" s="245"/>
    </row>
    <row r="1215" spans="1:9" ht="20.25" x14ac:dyDescent="0.2">
      <c r="A1215" s="247"/>
      <c r="B1215" s="254">
        <f>[8]F15!B13</f>
        <v>122</v>
      </c>
      <c r="C1215" s="272" t="str">
        <f t="shared" si="346"/>
        <v>Kenny Suttie</v>
      </c>
      <c r="D1215" s="271" t="str">
        <f t="shared" si="347"/>
        <v>Fife</v>
      </c>
      <c r="E1215" s="255" t="str">
        <f t="shared" si="348"/>
        <v>WC</v>
      </c>
      <c r="F1215" s="274"/>
      <c r="H1215" s="245"/>
      <c r="I1215" s="245"/>
    </row>
    <row r="1216" spans="1:9" ht="20.25" x14ac:dyDescent="0.2">
      <c r="A1216" s="247"/>
      <c r="B1216" s="254">
        <f>[8]F15!B14</f>
        <v>240</v>
      </c>
      <c r="C1216" s="272" t="str">
        <f t="shared" si="346"/>
        <v>Graham Condie</v>
      </c>
      <c r="D1216" s="271" t="str">
        <f t="shared" si="347"/>
        <v>Red Star</v>
      </c>
      <c r="E1216" s="255" t="str">
        <f t="shared" si="348"/>
        <v>WC</v>
      </c>
      <c r="F1216" s="274"/>
      <c r="H1216" s="245"/>
      <c r="I1216" s="245"/>
    </row>
    <row r="1217" spans="1:9" ht="20.25" x14ac:dyDescent="0.2">
      <c r="A1217" s="247"/>
      <c r="B1217" s="254"/>
      <c r="C1217" s="272"/>
      <c r="D1217" s="271"/>
      <c r="E1217" s="255"/>
      <c r="F1217" s="274"/>
      <c r="H1217" s="245"/>
      <c r="I1217" s="245"/>
    </row>
    <row r="1218" spans="1:9" ht="20.25" x14ac:dyDescent="0.2">
      <c r="A1218" s="247" t="s">
        <v>0</v>
      </c>
      <c r="B1218" s="250" t="s">
        <v>123</v>
      </c>
      <c r="C1218" s="287" t="str">
        <f>VLOOKUP($B1218,Timetablefield,2)</f>
        <v>Softball</v>
      </c>
      <c r="D1218" s="289" t="str">
        <f>VLOOKUP($B1218,Timetablefield,3)</f>
        <v>Female</v>
      </c>
      <c r="E1218" s="290" t="str">
        <f>VLOOKUP($B1218,Timetablefield,4)</f>
        <v>LD/PDC2</v>
      </c>
      <c r="F1218" s="291"/>
      <c r="H1218" s="245"/>
      <c r="I1218" s="245"/>
    </row>
    <row r="1219" spans="1:9" ht="20.25" x14ac:dyDescent="0.2">
      <c r="A1219" s="247"/>
      <c r="B1219" s="254">
        <f>[8]F16!B7</f>
        <v>114</v>
      </c>
      <c r="C1219" s="272" t="str">
        <f t="shared" ref="C1219:C1231" si="349">VLOOKUP($B1219,athletes,2)</f>
        <v>Sarah Wilson</v>
      </c>
      <c r="D1219" s="271" t="str">
        <f t="shared" ref="D1219:D1231" si="350">VLOOKUP($B1219,athletes,3)</f>
        <v>Fife</v>
      </c>
      <c r="E1219" s="255" t="str">
        <f t="shared" ref="E1219:E1231" si="351">VLOOKUP($B1219,athletes,4)</f>
        <v>LD</v>
      </c>
      <c r="F1219" s="274"/>
      <c r="H1219" s="245"/>
      <c r="I1219" s="245"/>
    </row>
    <row r="1220" spans="1:9" ht="20.25" x14ac:dyDescent="0.2">
      <c r="A1220" s="247"/>
      <c r="B1220" s="254">
        <f>[8]F16!B8</f>
        <v>94</v>
      </c>
      <c r="C1220" s="272" t="str">
        <f t="shared" si="349"/>
        <v>Michelle Somerville</v>
      </c>
      <c r="D1220" s="271" t="str">
        <f t="shared" si="350"/>
        <v>Fife</v>
      </c>
      <c r="E1220" s="255" t="str">
        <f t="shared" si="351"/>
        <v>LD</v>
      </c>
      <c r="F1220" s="274"/>
      <c r="H1220" s="245"/>
      <c r="I1220" s="245"/>
    </row>
    <row r="1221" spans="1:9" ht="20.25" x14ac:dyDescent="0.2">
      <c r="A1221" s="247"/>
      <c r="B1221" s="254">
        <f>[8]F16!B9</f>
        <v>99</v>
      </c>
      <c r="C1221" s="272" t="str">
        <f t="shared" si="349"/>
        <v>Tonia Coe</v>
      </c>
      <c r="D1221" s="271" t="str">
        <f t="shared" si="350"/>
        <v>Fife</v>
      </c>
      <c r="E1221" s="255" t="str">
        <f t="shared" si="351"/>
        <v>LD</v>
      </c>
      <c r="F1221" s="274"/>
      <c r="H1221" s="245"/>
      <c r="I1221" s="245"/>
    </row>
    <row r="1222" spans="1:9" ht="20.25" x14ac:dyDescent="0.2">
      <c r="A1222" s="247"/>
      <c r="B1222" s="254">
        <f>[8]F16!B10</f>
        <v>106</v>
      </c>
      <c r="C1222" s="272" t="str">
        <f t="shared" si="349"/>
        <v>Elaine Wallace</v>
      </c>
      <c r="D1222" s="271" t="str">
        <f t="shared" si="350"/>
        <v>Fife</v>
      </c>
      <c r="E1222" s="255" t="str">
        <f t="shared" si="351"/>
        <v>LD</v>
      </c>
      <c r="F1222" s="274"/>
      <c r="H1222" s="245"/>
      <c r="I1222" s="245"/>
    </row>
    <row r="1223" spans="1:9" ht="20.25" x14ac:dyDescent="0.2">
      <c r="A1223" s="247"/>
      <c r="B1223" s="254">
        <f>[8]F16!B11</f>
        <v>96</v>
      </c>
      <c r="C1223" s="272" t="str">
        <f t="shared" si="349"/>
        <v>Nicola Eccles</v>
      </c>
      <c r="D1223" s="271" t="str">
        <f t="shared" si="350"/>
        <v>Fife</v>
      </c>
      <c r="E1223" s="255" t="str">
        <f t="shared" si="351"/>
        <v>LD</v>
      </c>
      <c r="F1223" s="274"/>
      <c r="H1223" s="245"/>
      <c r="I1223" s="245"/>
    </row>
    <row r="1224" spans="1:9" ht="20.25" x14ac:dyDescent="0.2">
      <c r="A1224" s="247"/>
      <c r="B1224" s="254">
        <f>[8]F16!B12</f>
        <v>103</v>
      </c>
      <c r="C1224" s="272" t="str">
        <f t="shared" si="349"/>
        <v>Michelle Bates</v>
      </c>
      <c r="D1224" s="271" t="str">
        <f t="shared" si="350"/>
        <v>Fife</v>
      </c>
      <c r="E1224" s="255" t="str">
        <f t="shared" si="351"/>
        <v>LD</v>
      </c>
      <c r="F1224" s="274"/>
      <c r="H1224" s="245"/>
      <c r="I1224" s="245"/>
    </row>
    <row r="1225" spans="1:9" ht="20.25" x14ac:dyDescent="0.2">
      <c r="A1225" s="247"/>
      <c r="B1225" s="254">
        <f>[8]F16!B13</f>
        <v>0</v>
      </c>
      <c r="C1225" s="272" t="e">
        <f t="shared" si="349"/>
        <v>#N/A</v>
      </c>
      <c r="D1225" s="271" t="e">
        <f t="shared" si="350"/>
        <v>#N/A</v>
      </c>
      <c r="E1225" s="255" t="e">
        <f t="shared" si="351"/>
        <v>#N/A</v>
      </c>
      <c r="F1225" s="274"/>
      <c r="H1225" s="245"/>
      <c r="I1225" s="245"/>
    </row>
    <row r="1226" spans="1:9" ht="20.25" x14ac:dyDescent="0.2">
      <c r="A1226" s="247"/>
      <c r="B1226" s="254">
        <f>[8]F16!B14</f>
        <v>230</v>
      </c>
      <c r="C1226" s="272" t="str">
        <f t="shared" si="349"/>
        <v>Hannah Archibald</v>
      </c>
      <c r="D1226" s="271" t="str">
        <f t="shared" si="350"/>
        <v>Red Star</v>
      </c>
      <c r="E1226" s="255" t="str">
        <f t="shared" si="351"/>
        <v>RR3</v>
      </c>
      <c r="F1226" s="274"/>
      <c r="H1226" s="245"/>
      <c r="I1226" s="245"/>
    </row>
    <row r="1227" spans="1:9" ht="20.25" x14ac:dyDescent="0.2">
      <c r="A1227" s="247"/>
      <c r="B1227" s="254">
        <f>[8]F16!B15</f>
        <v>174</v>
      </c>
      <c r="C1227" s="272" t="str">
        <f t="shared" si="349"/>
        <v>Natalie Wilson</v>
      </c>
      <c r="D1227" s="271" t="str">
        <f t="shared" si="350"/>
        <v>Highland</v>
      </c>
      <c r="E1227" s="255" t="str">
        <f t="shared" si="351"/>
        <v>PD</v>
      </c>
      <c r="F1227" s="274"/>
      <c r="H1227" s="245"/>
      <c r="I1227" s="245"/>
    </row>
    <row r="1228" spans="1:9" ht="20.25" x14ac:dyDescent="0.2">
      <c r="A1228" s="247"/>
      <c r="B1228" s="254">
        <f>[8]F16!B16</f>
        <v>156</v>
      </c>
      <c r="C1228" s="272" t="str">
        <f t="shared" si="349"/>
        <v>Lynda Kerr</v>
      </c>
      <c r="D1228" s="271" t="str">
        <f t="shared" si="350"/>
        <v>Forth Valley</v>
      </c>
      <c r="E1228" s="255" t="str">
        <f t="shared" si="351"/>
        <v>WC</v>
      </c>
      <c r="F1228" s="274"/>
      <c r="H1228" s="245"/>
      <c r="I1228" s="245"/>
    </row>
    <row r="1229" spans="1:9" ht="20.25" x14ac:dyDescent="0.2">
      <c r="A1229" s="247"/>
      <c r="B1229" s="254">
        <f>[8]F16!B17</f>
        <v>155</v>
      </c>
      <c r="C1229" s="272" t="str">
        <f t="shared" si="349"/>
        <v>Terri Hallem</v>
      </c>
      <c r="D1229" s="271" t="str">
        <f t="shared" si="350"/>
        <v>Forth Valley</v>
      </c>
      <c r="E1229" s="255" t="str">
        <f t="shared" si="351"/>
        <v>WC</v>
      </c>
      <c r="F1229" s="274"/>
      <c r="H1229" s="245"/>
      <c r="I1229" s="245"/>
    </row>
    <row r="1230" spans="1:9" ht="20.25" x14ac:dyDescent="0.2">
      <c r="A1230" s="247"/>
      <c r="B1230" s="254">
        <f>[8]F16!B18</f>
        <v>0</v>
      </c>
      <c r="C1230" s="272" t="e">
        <f t="shared" si="349"/>
        <v>#N/A</v>
      </c>
      <c r="D1230" s="271" t="e">
        <f t="shared" si="350"/>
        <v>#N/A</v>
      </c>
      <c r="E1230" s="255" t="e">
        <f t="shared" si="351"/>
        <v>#N/A</v>
      </c>
      <c r="F1230" s="274"/>
      <c r="H1230" s="245"/>
      <c r="I1230" s="245"/>
    </row>
    <row r="1231" spans="1:9" ht="20.25" x14ac:dyDescent="0.2">
      <c r="A1231" s="247"/>
      <c r="B1231" s="254">
        <f>[8]F05!B158</f>
        <v>0</v>
      </c>
      <c r="C1231" s="272" t="e">
        <f t="shared" si="349"/>
        <v>#N/A</v>
      </c>
      <c r="D1231" s="271" t="e">
        <f t="shared" si="350"/>
        <v>#N/A</v>
      </c>
      <c r="E1231" s="255" t="e">
        <f t="shared" si="351"/>
        <v>#N/A</v>
      </c>
      <c r="F1231" s="274"/>
      <c r="H1231" s="245"/>
      <c r="I1231" s="245"/>
    </row>
    <row r="1232" spans="1:9" ht="20.25" x14ac:dyDescent="0.2">
      <c r="A1232" s="247"/>
      <c r="B1232" s="254"/>
      <c r="C1232" s="272"/>
      <c r="D1232" s="271"/>
      <c r="E1232" s="255"/>
      <c r="F1232" s="274"/>
      <c r="H1232" s="245"/>
      <c r="I1232" s="245"/>
    </row>
    <row r="1233" spans="1:9" ht="20.25" x14ac:dyDescent="0.2">
      <c r="A1233" s="247" t="s">
        <v>0</v>
      </c>
      <c r="B1233" s="250" t="s">
        <v>124</v>
      </c>
      <c r="C1233" s="287" t="str">
        <f>VLOOKUP($B1233,Timetablefield,2)</f>
        <v>Softball</v>
      </c>
      <c r="D1233" s="289" t="str">
        <f>VLOOKUP($B1233,Timetablefield,3)</f>
        <v>Female</v>
      </c>
      <c r="E1233" s="290" t="str">
        <f>VLOOKUP($B1233,Timetablefield,4)</f>
        <v>LD C1</v>
      </c>
      <c r="F1233" s="291"/>
      <c r="H1233" s="245"/>
      <c r="I1233" s="245"/>
    </row>
    <row r="1234" spans="1:9" ht="20.25" x14ac:dyDescent="0.2">
      <c r="A1234" s="247"/>
      <c r="B1234" s="254">
        <f>[8]F17!B7</f>
        <v>111</v>
      </c>
      <c r="C1234" s="272" t="str">
        <f t="shared" ref="C1234:C1241" si="352">VLOOKUP($B1234,athletes,2)</f>
        <v>Lorraine Ridgeway</v>
      </c>
      <c r="D1234" s="271" t="str">
        <f t="shared" ref="D1234:D1241" si="353">VLOOKUP($B1234,athletes,3)</f>
        <v>Fife</v>
      </c>
      <c r="E1234" s="255" t="str">
        <f t="shared" ref="E1234:E1241" si="354">VLOOKUP($B1234,athletes,4)</f>
        <v>LD</v>
      </c>
      <c r="F1234" s="274"/>
      <c r="H1234" s="245"/>
      <c r="I1234" s="245"/>
    </row>
    <row r="1235" spans="1:9" ht="20.25" x14ac:dyDescent="0.2">
      <c r="A1235" s="247"/>
      <c r="B1235" s="254">
        <f>[8]F17!B8</f>
        <v>109</v>
      </c>
      <c r="C1235" s="272" t="str">
        <f t="shared" si="352"/>
        <v>Hannah Twaddle</v>
      </c>
      <c r="D1235" s="271" t="str">
        <f t="shared" si="353"/>
        <v>Fife</v>
      </c>
      <c r="E1235" s="255" t="str">
        <f t="shared" si="354"/>
        <v>LD</v>
      </c>
      <c r="F1235" s="274"/>
      <c r="H1235" s="245"/>
      <c r="I1235" s="245"/>
    </row>
    <row r="1236" spans="1:9" ht="20.25" x14ac:dyDescent="0.2">
      <c r="A1236" s="247"/>
      <c r="B1236" s="254">
        <f>[8]F17!B9</f>
        <v>172</v>
      </c>
      <c r="C1236" s="272" t="str">
        <f t="shared" si="352"/>
        <v>Mary Tesmar</v>
      </c>
      <c r="D1236" s="271" t="str">
        <f t="shared" si="353"/>
        <v>Highland</v>
      </c>
      <c r="E1236" s="255" t="str">
        <f t="shared" si="354"/>
        <v>LD</v>
      </c>
      <c r="F1236" s="274"/>
      <c r="H1236" s="245"/>
      <c r="I1236" s="245"/>
    </row>
    <row r="1237" spans="1:9" ht="20.25" x14ac:dyDescent="0.2">
      <c r="A1237" s="247"/>
      <c r="B1237" s="254">
        <f>[8]F17!B10</f>
        <v>115</v>
      </c>
      <c r="C1237" s="272" t="str">
        <f t="shared" si="352"/>
        <v>Wendy Donald</v>
      </c>
      <c r="D1237" s="271" t="str">
        <f t="shared" si="353"/>
        <v>Fife</v>
      </c>
      <c r="E1237" s="255" t="str">
        <f t="shared" si="354"/>
        <v>LD</v>
      </c>
      <c r="F1237" s="274"/>
      <c r="H1237" s="245"/>
      <c r="I1237" s="245"/>
    </row>
    <row r="1238" spans="1:9" ht="20.25" x14ac:dyDescent="0.2">
      <c r="A1238" s="247"/>
      <c r="B1238" s="254">
        <f>[8]F17!B11</f>
        <v>82</v>
      </c>
      <c r="C1238" s="272" t="str">
        <f t="shared" si="352"/>
        <v>Roberta Buchan</v>
      </c>
      <c r="D1238" s="271" t="str">
        <f t="shared" si="353"/>
        <v>Fife</v>
      </c>
      <c r="E1238" s="255" t="str">
        <f t="shared" si="354"/>
        <v>LD</v>
      </c>
      <c r="F1238" s="274"/>
      <c r="H1238" s="245"/>
      <c r="I1238" s="245"/>
    </row>
    <row r="1239" spans="1:9" ht="20.25" x14ac:dyDescent="0.2">
      <c r="A1239" s="247"/>
      <c r="B1239" s="254">
        <f>[8]F17!B12</f>
        <v>184</v>
      </c>
      <c r="C1239" s="272" t="str">
        <f t="shared" si="352"/>
        <v>Mhairi Brown</v>
      </c>
      <c r="D1239" s="271" t="str">
        <f t="shared" si="353"/>
        <v>Perth/Tayside</v>
      </c>
      <c r="E1239" s="255" t="str">
        <f t="shared" si="354"/>
        <v>LD</v>
      </c>
      <c r="F1239" s="274"/>
      <c r="H1239" s="245"/>
      <c r="I1239" s="245"/>
    </row>
    <row r="1240" spans="1:9" ht="20.25" x14ac:dyDescent="0.2">
      <c r="A1240" s="247"/>
      <c r="B1240" s="254">
        <f>[8]F17!B13</f>
        <v>0</v>
      </c>
      <c r="C1240" s="272" t="e">
        <f t="shared" si="352"/>
        <v>#N/A</v>
      </c>
      <c r="D1240" s="271" t="e">
        <f t="shared" si="353"/>
        <v>#N/A</v>
      </c>
      <c r="E1240" s="255" t="e">
        <f t="shared" si="354"/>
        <v>#N/A</v>
      </c>
      <c r="F1240" s="274"/>
      <c r="H1240" s="245"/>
      <c r="I1240" s="245"/>
    </row>
    <row r="1241" spans="1:9" ht="20.25" x14ac:dyDescent="0.2">
      <c r="A1241" s="247"/>
      <c r="B1241" s="254">
        <f>[8]F17!B14</f>
        <v>0</v>
      </c>
      <c r="C1241" s="272" t="e">
        <f t="shared" si="352"/>
        <v>#N/A</v>
      </c>
      <c r="D1241" s="271" t="e">
        <f t="shared" si="353"/>
        <v>#N/A</v>
      </c>
      <c r="E1241" s="255" t="e">
        <f t="shared" si="354"/>
        <v>#N/A</v>
      </c>
      <c r="F1241" s="274"/>
      <c r="H1241" s="245"/>
      <c r="I1241" s="245"/>
    </row>
    <row r="1242" spans="1:9" ht="20.25" x14ac:dyDescent="0.2">
      <c r="A1242" s="247"/>
      <c r="B1242" s="254"/>
      <c r="C1242" s="272"/>
      <c r="D1242" s="271"/>
      <c r="E1242" s="255"/>
      <c r="F1242" s="274"/>
      <c r="H1242" s="245"/>
      <c r="I1242" s="245"/>
    </row>
    <row r="1243" spans="1:9" ht="20.25" x14ac:dyDescent="0.2">
      <c r="A1243" s="247" t="s">
        <v>0</v>
      </c>
      <c r="B1243" s="250" t="s">
        <v>125</v>
      </c>
      <c r="C1243" s="287" t="str">
        <f>VLOOKUP($B1243,Timetablefield,2)</f>
        <v>Standing Long Jump</v>
      </c>
      <c r="D1243" s="289" t="str">
        <f>VLOOKUP($B1243,Timetablefield,3)</f>
        <v>Male</v>
      </c>
      <c r="E1243" s="290">
        <f>VLOOKUP($B1243,Timetablefield,4)</f>
        <v>0</v>
      </c>
      <c r="F1243" s="291"/>
      <c r="H1243" s="245"/>
      <c r="I1243" s="245"/>
    </row>
    <row r="1244" spans="1:9" ht="20.25" x14ac:dyDescent="0.2">
      <c r="A1244" s="247"/>
      <c r="B1244" s="254">
        <f>[8]F18!B7</f>
        <v>144</v>
      </c>
      <c r="C1244" s="272" t="str">
        <f t="shared" ref="C1244:C1267" si="355">VLOOKUP($B1244,athletes,2)</f>
        <v>John Atkin</v>
      </c>
      <c r="D1244" s="271" t="str">
        <f t="shared" ref="D1244:D1267" si="356">VLOOKUP($B1244,athletes,3)</f>
        <v>Forth Valley</v>
      </c>
      <c r="E1244" s="255" t="str">
        <f t="shared" ref="E1244:E1267" si="357">VLOOKUP($B1244,athletes,4)</f>
        <v>LD</v>
      </c>
      <c r="F1244" s="274"/>
      <c r="H1244" s="245"/>
      <c r="I1244" s="245"/>
    </row>
    <row r="1245" spans="1:9" ht="20.25" x14ac:dyDescent="0.2">
      <c r="A1245" s="247"/>
      <c r="B1245" s="254">
        <f>[8]F18!B8</f>
        <v>182</v>
      </c>
      <c r="C1245" s="272" t="str">
        <f t="shared" si="355"/>
        <v>Ross Doig</v>
      </c>
      <c r="D1245" s="271" t="str">
        <f t="shared" si="356"/>
        <v>Perth/Tayside</v>
      </c>
      <c r="E1245" s="255" t="str">
        <f t="shared" si="357"/>
        <v>LD</v>
      </c>
      <c r="F1245" s="274"/>
      <c r="H1245" s="245"/>
      <c r="I1245" s="245"/>
    </row>
    <row r="1246" spans="1:9" ht="20.25" x14ac:dyDescent="0.2">
      <c r="A1246" s="247"/>
      <c r="B1246" s="254">
        <f>[8]F18!B9</f>
        <v>29</v>
      </c>
      <c r="C1246" s="272" t="str">
        <f t="shared" si="355"/>
        <v>Michael Wilkie</v>
      </c>
      <c r="D1246" s="271" t="str">
        <f t="shared" si="356"/>
        <v>Fife</v>
      </c>
      <c r="E1246" s="255" t="str">
        <f t="shared" si="357"/>
        <v>LD</v>
      </c>
      <c r="F1246" s="274"/>
      <c r="H1246" s="245"/>
      <c r="I1246" s="245"/>
    </row>
    <row r="1247" spans="1:9" ht="20.25" x14ac:dyDescent="0.2">
      <c r="A1247" s="247"/>
      <c r="B1247" s="254">
        <f>[8]F18!B10</f>
        <v>187</v>
      </c>
      <c r="C1247" s="272" t="str">
        <f t="shared" si="355"/>
        <v>Neil Pennycook</v>
      </c>
      <c r="D1247" s="271" t="str">
        <f t="shared" si="356"/>
        <v>Perth/Tayside</v>
      </c>
      <c r="E1247" s="255" t="str">
        <f t="shared" si="357"/>
        <v>LD</v>
      </c>
      <c r="F1247" s="274"/>
      <c r="H1247" s="245"/>
      <c r="I1247" s="245"/>
    </row>
    <row r="1248" spans="1:9" ht="20.25" x14ac:dyDescent="0.2">
      <c r="A1248" s="247"/>
      <c r="B1248" s="254">
        <f>[8]F18!B11</f>
        <v>32</v>
      </c>
      <c r="C1248" s="272" t="str">
        <f t="shared" si="355"/>
        <v>Wayne Halliday</v>
      </c>
      <c r="D1248" s="271" t="str">
        <f t="shared" si="356"/>
        <v>Fife</v>
      </c>
      <c r="E1248" s="255" t="str">
        <f t="shared" si="357"/>
        <v>LD</v>
      </c>
      <c r="F1248" s="274"/>
      <c r="H1248" s="245"/>
      <c r="I1248" s="245"/>
    </row>
    <row r="1249" spans="1:9" ht="20.25" x14ac:dyDescent="0.2">
      <c r="A1249" s="247"/>
      <c r="B1249" s="254">
        <f>[8]F18!B12</f>
        <v>2</v>
      </c>
      <c r="C1249" s="272" t="str">
        <f t="shared" si="355"/>
        <v>Andrew Doyle</v>
      </c>
      <c r="D1249" s="271" t="str">
        <f t="shared" si="356"/>
        <v>Dumfries &amp; Galloway</v>
      </c>
      <c r="E1249" s="255" t="str">
        <f t="shared" si="357"/>
        <v>LD</v>
      </c>
      <c r="F1249" s="274"/>
      <c r="H1249" s="245"/>
      <c r="I1249" s="245"/>
    </row>
    <row r="1250" spans="1:9" ht="20.25" x14ac:dyDescent="0.2">
      <c r="A1250" s="247"/>
      <c r="B1250" s="254">
        <f>[8]F18!B13</f>
        <v>69</v>
      </c>
      <c r="C1250" s="272" t="str">
        <f t="shared" si="355"/>
        <v>Steven Arthur</v>
      </c>
      <c r="D1250" s="271" t="str">
        <f t="shared" si="356"/>
        <v>Fife</v>
      </c>
      <c r="E1250" s="255" t="str">
        <f t="shared" si="357"/>
        <v>LD</v>
      </c>
      <c r="F1250" s="274"/>
      <c r="H1250" s="245"/>
      <c r="I1250" s="245"/>
    </row>
    <row r="1251" spans="1:9" ht="20.25" x14ac:dyDescent="0.2">
      <c r="A1251" s="247"/>
      <c r="B1251" s="254">
        <f>[8]F18!B14</f>
        <v>36</v>
      </c>
      <c r="C1251" s="272" t="str">
        <f t="shared" si="355"/>
        <v>Conor Mitchell</v>
      </c>
      <c r="D1251" s="271" t="str">
        <f t="shared" si="356"/>
        <v>Fife</v>
      </c>
      <c r="E1251" s="255" t="str">
        <f t="shared" si="357"/>
        <v>LD</v>
      </c>
      <c r="F1251" s="274"/>
      <c r="H1251" s="245"/>
      <c r="I1251" s="245"/>
    </row>
    <row r="1252" spans="1:9" ht="20.25" x14ac:dyDescent="0.2">
      <c r="A1252" s="247"/>
      <c r="B1252" s="254">
        <f>[8]F18!B15</f>
        <v>246</v>
      </c>
      <c r="C1252" s="272" t="str">
        <f t="shared" si="355"/>
        <v>Ravi Sangeelee</v>
      </c>
      <c r="D1252" s="271" t="str">
        <f t="shared" si="356"/>
        <v>Tayside</v>
      </c>
      <c r="E1252" s="255" t="str">
        <f t="shared" si="357"/>
        <v>LD</v>
      </c>
      <c r="F1252" s="274"/>
      <c r="H1252" s="245"/>
      <c r="I1252" s="245"/>
    </row>
    <row r="1253" spans="1:9" ht="20.25" x14ac:dyDescent="0.2">
      <c r="A1253" s="247"/>
      <c r="B1253" s="254">
        <f>[8]F18!B16</f>
        <v>14</v>
      </c>
      <c r="C1253" s="272" t="str">
        <f t="shared" si="355"/>
        <v>Daniel Henderson</v>
      </c>
      <c r="D1253" s="271" t="str">
        <f t="shared" si="356"/>
        <v>Fife</v>
      </c>
      <c r="E1253" s="255" t="str">
        <f t="shared" si="357"/>
        <v>LD</v>
      </c>
      <c r="F1253" s="274"/>
      <c r="H1253" s="245"/>
      <c r="I1253" s="245"/>
    </row>
    <row r="1254" spans="1:9" ht="20.25" x14ac:dyDescent="0.2">
      <c r="A1254" s="247"/>
      <c r="B1254" s="254">
        <f>[8]F18!B17</f>
        <v>245</v>
      </c>
      <c r="C1254" s="272" t="str">
        <f t="shared" si="355"/>
        <v>Graham Rosie</v>
      </c>
      <c r="D1254" s="271" t="str">
        <f t="shared" si="356"/>
        <v>Tayside</v>
      </c>
      <c r="E1254" s="255" t="str">
        <f t="shared" si="357"/>
        <v>LD</v>
      </c>
      <c r="F1254" s="274"/>
      <c r="H1254" s="245"/>
      <c r="I1254" s="245"/>
    </row>
    <row r="1255" spans="1:9" ht="20.25" x14ac:dyDescent="0.2">
      <c r="A1255" s="247"/>
      <c r="B1255" s="254">
        <f>[8]F18!B18</f>
        <v>0</v>
      </c>
      <c r="C1255" s="272" t="e">
        <f t="shared" si="355"/>
        <v>#N/A</v>
      </c>
      <c r="D1255" s="271" t="e">
        <f t="shared" si="356"/>
        <v>#N/A</v>
      </c>
      <c r="E1255" s="255" t="e">
        <f t="shared" si="357"/>
        <v>#N/A</v>
      </c>
      <c r="F1255" s="274"/>
      <c r="H1255" s="245"/>
      <c r="I1255" s="245"/>
    </row>
    <row r="1256" spans="1:9" ht="20.25" x14ac:dyDescent="0.2">
      <c r="A1256" s="247"/>
      <c r="B1256" s="254"/>
      <c r="C1256" s="272" t="e">
        <f t="shared" si="355"/>
        <v>#N/A</v>
      </c>
      <c r="D1256" s="271" t="e">
        <f t="shared" si="356"/>
        <v>#N/A</v>
      </c>
      <c r="E1256" s="255" t="e">
        <f t="shared" si="357"/>
        <v>#N/A</v>
      </c>
      <c r="F1256" s="274"/>
      <c r="H1256" s="245"/>
      <c r="I1256" s="245"/>
    </row>
    <row r="1257" spans="1:9" ht="20.25" x14ac:dyDescent="0.2">
      <c r="A1257" s="247" t="s">
        <v>0</v>
      </c>
      <c r="B1257" s="250" t="s">
        <v>126</v>
      </c>
      <c r="C1257" s="287" t="str">
        <f>VLOOKUP($B1257,Timetablefield,2)</f>
        <v>Shot Putt   4Kg</v>
      </c>
      <c r="D1257" s="289" t="str">
        <f>VLOOKUP($B1257,Timetablefield,3)</f>
        <v>Male</v>
      </c>
      <c r="E1257" s="290" t="str">
        <f>VLOOKUP($B1257,Timetablefield,4)</f>
        <v>LD  C</v>
      </c>
      <c r="F1257" s="291"/>
      <c r="H1257" s="245"/>
      <c r="I1257" s="245"/>
    </row>
    <row r="1258" spans="1:9" ht="20.25" x14ac:dyDescent="0.2">
      <c r="A1258" s="247"/>
      <c r="B1258" s="254">
        <f>[8]F19!B7</f>
        <v>165</v>
      </c>
      <c r="C1258" s="272" t="str">
        <f t="shared" si="355"/>
        <v>David Gunn</v>
      </c>
      <c r="D1258" s="271" t="str">
        <f t="shared" si="356"/>
        <v>Highland</v>
      </c>
      <c r="E1258" s="255" t="str">
        <f t="shared" si="357"/>
        <v>LD</v>
      </c>
      <c r="F1258" s="274"/>
      <c r="H1258" s="245"/>
      <c r="I1258" s="245"/>
    </row>
    <row r="1259" spans="1:9" ht="20.25" x14ac:dyDescent="0.2">
      <c r="A1259" s="247"/>
      <c r="B1259" s="254">
        <f>[8]F19!B8</f>
        <v>161</v>
      </c>
      <c r="C1259" s="272" t="str">
        <f t="shared" si="355"/>
        <v>John Anderson</v>
      </c>
      <c r="D1259" s="271" t="str">
        <f t="shared" si="356"/>
        <v>Highland</v>
      </c>
      <c r="E1259" s="255" t="str">
        <f t="shared" si="357"/>
        <v>LD</v>
      </c>
      <c r="F1259" s="274"/>
      <c r="H1259" s="245"/>
      <c r="I1259" s="245"/>
    </row>
    <row r="1260" spans="1:9" ht="20.25" x14ac:dyDescent="0.2">
      <c r="A1260" s="247"/>
      <c r="B1260" s="254">
        <f>[8]F19!B9</f>
        <v>205</v>
      </c>
      <c r="C1260" s="272" t="str">
        <f t="shared" si="355"/>
        <v>Alexander Thomson</v>
      </c>
      <c r="D1260" s="271" t="str">
        <f t="shared" si="356"/>
        <v>West of Scotland</v>
      </c>
      <c r="E1260" s="255" t="str">
        <f t="shared" si="357"/>
        <v>LD</v>
      </c>
      <c r="F1260" s="274"/>
      <c r="H1260" s="245"/>
      <c r="I1260" s="245"/>
    </row>
    <row r="1261" spans="1:9" ht="20.25" x14ac:dyDescent="0.2">
      <c r="A1261" s="247"/>
      <c r="B1261" s="254">
        <f>[8]F19!B10</f>
        <v>102</v>
      </c>
      <c r="C1261" s="272" t="str">
        <f t="shared" si="355"/>
        <v>Melissa Stevenson</v>
      </c>
      <c r="D1261" s="271" t="str">
        <f t="shared" si="356"/>
        <v>Fife</v>
      </c>
      <c r="E1261" s="255" t="str">
        <f t="shared" si="357"/>
        <v>LD</v>
      </c>
      <c r="F1261" s="274"/>
      <c r="H1261" s="245"/>
      <c r="I1261" s="245"/>
    </row>
    <row r="1262" spans="1:9" ht="20.25" x14ac:dyDescent="0.2">
      <c r="A1262" s="247"/>
      <c r="B1262" s="254">
        <f>[8]F19!B11</f>
        <v>162</v>
      </c>
      <c r="C1262" s="272" t="str">
        <f t="shared" si="355"/>
        <v>Lewis Welch</v>
      </c>
      <c r="D1262" s="271" t="str">
        <f t="shared" si="356"/>
        <v>Highland</v>
      </c>
      <c r="E1262" s="255" t="str">
        <f t="shared" si="357"/>
        <v>LD</v>
      </c>
      <c r="F1262" s="274"/>
      <c r="H1262" s="245"/>
      <c r="I1262" s="245"/>
    </row>
    <row r="1263" spans="1:9" ht="20.25" x14ac:dyDescent="0.2">
      <c r="A1263" s="247"/>
      <c r="B1263" s="254">
        <f>[8]F19!B12</f>
        <v>226</v>
      </c>
      <c r="C1263" s="272" t="str">
        <f t="shared" si="355"/>
        <v>Kalid Ginade</v>
      </c>
      <c r="D1263" s="271" t="str">
        <f t="shared" si="356"/>
        <v>West of Scotland</v>
      </c>
      <c r="E1263" s="255" t="str">
        <f t="shared" si="357"/>
        <v>LD</v>
      </c>
      <c r="F1263" s="274"/>
      <c r="H1263" s="245"/>
      <c r="I1263" s="245"/>
    </row>
    <row r="1264" spans="1:9" ht="20.25" x14ac:dyDescent="0.2">
      <c r="A1264" s="247"/>
      <c r="B1264" s="254">
        <f>[8]F19!B13</f>
        <v>28</v>
      </c>
      <c r="C1264" s="272" t="str">
        <f t="shared" si="355"/>
        <v>Maurice Paterson</v>
      </c>
      <c r="D1264" s="271" t="str">
        <f t="shared" si="356"/>
        <v>Fife</v>
      </c>
      <c r="E1264" s="255" t="str">
        <f t="shared" si="357"/>
        <v>LD</v>
      </c>
      <c r="F1264" s="274"/>
      <c r="H1264" s="245"/>
      <c r="I1264" s="245"/>
    </row>
    <row r="1265" spans="1:9" ht="20.25" x14ac:dyDescent="0.2">
      <c r="A1265" s="247"/>
      <c r="B1265" s="254">
        <f>[8]F19!B14</f>
        <v>0</v>
      </c>
      <c r="C1265" s="272" t="e">
        <f t="shared" si="355"/>
        <v>#N/A</v>
      </c>
      <c r="D1265" s="271" t="e">
        <f t="shared" si="356"/>
        <v>#N/A</v>
      </c>
      <c r="E1265" s="255" t="e">
        <f t="shared" si="357"/>
        <v>#N/A</v>
      </c>
      <c r="F1265" s="274"/>
      <c r="H1265" s="245"/>
      <c r="I1265" s="245"/>
    </row>
    <row r="1266" spans="1:9" ht="20.25" x14ac:dyDescent="0.2">
      <c r="A1266" s="247"/>
      <c r="B1266" s="254">
        <f>[8]F19!B15</f>
        <v>0</v>
      </c>
      <c r="C1266" s="272" t="e">
        <f t="shared" si="355"/>
        <v>#N/A</v>
      </c>
      <c r="D1266" s="271" t="e">
        <f t="shared" si="356"/>
        <v>#N/A</v>
      </c>
      <c r="E1266" s="255" t="e">
        <f t="shared" si="357"/>
        <v>#N/A</v>
      </c>
      <c r="F1266" s="274"/>
      <c r="H1266" s="245"/>
      <c r="I1266" s="245"/>
    </row>
    <row r="1267" spans="1:9" ht="20.25" x14ac:dyDescent="0.2">
      <c r="A1267" s="247"/>
      <c r="B1267" s="254">
        <f>[8]F19!B16</f>
        <v>0</v>
      </c>
      <c r="C1267" s="272" t="e">
        <f t="shared" si="355"/>
        <v>#N/A</v>
      </c>
      <c r="D1267" s="271" t="e">
        <f t="shared" si="356"/>
        <v>#N/A</v>
      </c>
      <c r="E1267" s="255" t="e">
        <f t="shared" si="357"/>
        <v>#N/A</v>
      </c>
      <c r="F1267" s="274"/>
      <c r="H1267" s="245"/>
      <c r="I1267" s="245"/>
    </row>
    <row r="1268" spans="1:9" ht="20.25" x14ac:dyDescent="0.2">
      <c r="A1268" s="247"/>
      <c r="B1268" s="254"/>
      <c r="C1268" s="272"/>
      <c r="D1268" s="271"/>
      <c r="E1268" s="255"/>
      <c r="F1268" s="274"/>
      <c r="H1268" s="245"/>
      <c r="I1268" s="245"/>
    </row>
    <row r="1269" spans="1:9" ht="20.25" x14ac:dyDescent="0.2">
      <c r="A1269" s="247" t="s">
        <v>0</v>
      </c>
      <c r="B1269" s="250" t="s">
        <v>127</v>
      </c>
      <c r="C1269" s="287" t="str">
        <f>VLOOKUP($B1269,Timetablefield,2)</f>
        <v>Discus 1Kg/1.50Kg</v>
      </c>
      <c r="D1269" s="289" t="str">
        <f>VLOOKUP($B1269,Timetablefield,3)</f>
        <v>Male/Female</v>
      </c>
      <c r="E1269" s="290" t="str">
        <f>VLOOKUP($B1269,Timetablefield,4)</f>
        <v>LD/PD</v>
      </c>
      <c r="F1269" s="291"/>
      <c r="H1269" s="245"/>
      <c r="I1269" s="245"/>
    </row>
    <row r="1270" spans="1:9" ht="20.25" x14ac:dyDescent="0.2">
      <c r="A1270" s="247"/>
      <c r="B1270" s="254">
        <f>[8]F20!B7</f>
        <v>121</v>
      </c>
      <c r="C1270" s="272" t="str">
        <f t="shared" ref="C1270:C1286" si="358">VLOOKUP($B1270,athletes,2)</f>
        <v>Mary Wilson</v>
      </c>
      <c r="D1270" s="271" t="str">
        <f t="shared" ref="D1270:D1286" si="359">VLOOKUP($B1270,athletes,3)</f>
        <v>Fife</v>
      </c>
      <c r="E1270" s="255" t="str">
        <f t="shared" ref="E1270:E1286" si="360">VLOOKUP($B1270,athletes,4)</f>
        <v>PD</v>
      </c>
      <c r="F1270" s="274"/>
      <c r="H1270" s="245"/>
      <c r="I1270" s="245"/>
    </row>
    <row r="1271" spans="1:9" ht="20.25" x14ac:dyDescent="0.2">
      <c r="A1271" s="247"/>
      <c r="B1271" s="254">
        <f>[8]F20!B8</f>
        <v>0</v>
      </c>
      <c r="C1271" s="272" t="e">
        <f t="shared" si="358"/>
        <v>#N/A</v>
      </c>
      <c r="D1271" s="271" t="e">
        <f t="shared" si="359"/>
        <v>#N/A</v>
      </c>
      <c r="E1271" s="255" t="e">
        <f t="shared" si="360"/>
        <v>#N/A</v>
      </c>
      <c r="F1271" s="274"/>
      <c r="H1271" s="245"/>
      <c r="I1271" s="245"/>
    </row>
    <row r="1272" spans="1:9" ht="20.25" x14ac:dyDescent="0.2">
      <c r="A1272" s="293"/>
      <c r="B1272" s="254">
        <f>[8]F20!B9</f>
        <v>224</v>
      </c>
      <c r="C1272" s="272" t="str">
        <f t="shared" si="358"/>
        <v>Geraldine Fitzsimmons</v>
      </c>
      <c r="D1272" s="271" t="str">
        <f t="shared" si="359"/>
        <v>West of Scotland</v>
      </c>
      <c r="E1272" s="255" t="str">
        <f t="shared" si="360"/>
        <v>LD</v>
      </c>
      <c r="F1272" s="274"/>
      <c r="H1272" s="245"/>
      <c r="I1272" s="245"/>
    </row>
    <row r="1273" spans="1:9" ht="20.25" x14ac:dyDescent="0.2">
      <c r="A1273" s="293"/>
      <c r="B1273" s="254">
        <f>[8]F20!B10</f>
        <v>85</v>
      </c>
      <c r="C1273" s="272" t="str">
        <f t="shared" si="358"/>
        <v>Atlanta Crawford</v>
      </c>
      <c r="D1273" s="271" t="str">
        <f t="shared" si="359"/>
        <v>Fife</v>
      </c>
      <c r="E1273" s="255" t="str">
        <f t="shared" si="360"/>
        <v>LD</v>
      </c>
      <c r="F1273" s="274"/>
      <c r="H1273" s="245"/>
      <c r="I1273" s="245"/>
    </row>
    <row r="1274" spans="1:9" ht="20.25" x14ac:dyDescent="0.2">
      <c r="A1274" s="293"/>
      <c r="B1274" s="254">
        <f>[8]F20!B11</f>
        <v>225</v>
      </c>
      <c r="C1274" s="272" t="str">
        <f t="shared" si="358"/>
        <v>Laura Kinder</v>
      </c>
      <c r="D1274" s="271" t="str">
        <f t="shared" si="359"/>
        <v>West of Scotland</v>
      </c>
      <c r="E1274" s="255" t="str">
        <f t="shared" si="360"/>
        <v>LD</v>
      </c>
      <c r="F1274" s="274"/>
      <c r="H1274" s="245"/>
      <c r="I1274" s="245"/>
    </row>
    <row r="1275" spans="1:9" ht="20.25" x14ac:dyDescent="0.2">
      <c r="A1275" s="293"/>
      <c r="B1275" s="254">
        <f>[8]F20!B12</f>
        <v>134</v>
      </c>
      <c r="C1275" s="272" t="str">
        <f t="shared" si="358"/>
        <v>Caitlyn Ross</v>
      </c>
      <c r="D1275" s="271" t="str">
        <f t="shared" si="359"/>
        <v>Forth Valley</v>
      </c>
      <c r="E1275" s="255" t="str">
        <f t="shared" si="360"/>
        <v>LD</v>
      </c>
      <c r="F1275" s="274"/>
      <c r="H1275" s="245"/>
      <c r="I1275" s="245"/>
    </row>
    <row r="1276" spans="1:9" ht="20.25" x14ac:dyDescent="0.2">
      <c r="A1276" s="293"/>
      <c r="B1276" s="254">
        <f>[8]F20!B13</f>
        <v>0</v>
      </c>
      <c r="C1276" s="272" t="e">
        <f t="shared" si="358"/>
        <v>#N/A</v>
      </c>
      <c r="D1276" s="271" t="e">
        <f t="shared" si="359"/>
        <v>#N/A</v>
      </c>
      <c r="E1276" s="255" t="e">
        <f t="shared" si="360"/>
        <v>#N/A</v>
      </c>
      <c r="F1276" s="274"/>
      <c r="H1276" s="245"/>
      <c r="I1276" s="245"/>
    </row>
    <row r="1277" spans="1:9" ht="20.25" x14ac:dyDescent="0.2">
      <c r="A1277" s="293"/>
      <c r="B1277" s="254">
        <f>[8]F20!B14</f>
        <v>195</v>
      </c>
      <c r="C1277" s="272" t="str">
        <f t="shared" si="358"/>
        <v>Alistair Larter</v>
      </c>
      <c r="D1277" s="271" t="str">
        <f t="shared" si="359"/>
        <v>West of Scotland</v>
      </c>
      <c r="E1277" s="255" t="str">
        <f t="shared" si="360"/>
        <v>LD</v>
      </c>
      <c r="F1277" s="274"/>
      <c r="H1277" s="245"/>
      <c r="I1277" s="245"/>
    </row>
    <row r="1278" spans="1:9" ht="20.25" x14ac:dyDescent="0.2">
      <c r="A1278" s="293"/>
      <c r="B1278" s="254">
        <f>[8]F20!B15</f>
        <v>24</v>
      </c>
      <c r="C1278" s="272" t="str">
        <f t="shared" si="358"/>
        <v>Stephen Burns</v>
      </c>
      <c r="D1278" s="271" t="str">
        <f t="shared" si="359"/>
        <v>Fife</v>
      </c>
      <c r="E1278" s="255" t="str">
        <f t="shared" si="360"/>
        <v>LD</v>
      </c>
      <c r="F1278" s="274"/>
      <c r="H1278" s="245"/>
      <c r="I1278" s="245"/>
    </row>
    <row r="1279" spans="1:9" ht="20.25" x14ac:dyDescent="0.2">
      <c r="A1279" s="293"/>
      <c r="B1279" s="254">
        <f>[8]F20!B16</f>
        <v>199</v>
      </c>
      <c r="C1279" s="272" t="str">
        <f t="shared" si="358"/>
        <v>David Mott</v>
      </c>
      <c r="D1279" s="271" t="str">
        <f t="shared" si="359"/>
        <v>West of Scotland</v>
      </c>
      <c r="E1279" s="255" t="str">
        <f t="shared" si="360"/>
        <v>LD</v>
      </c>
      <c r="F1279" s="274"/>
      <c r="H1279" s="245"/>
      <c r="I1279" s="245"/>
    </row>
    <row r="1280" spans="1:9" ht="20.25" x14ac:dyDescent="0.2">
      <c r="A1280" s="293"/>
      <c r="B1280" s="254">
        <f>[8]F20!B17</f>
        <v>132</v>
      </c>
      <c r="C1280" s="272" t="str">
        <f t="shared" si="358"/>
        <v>Liam Nolan</v>
      </c>
      <c r="D1280" s="271" t="str">
        <f t="shared" si="359"/>
        <v>Forth Valley</v>
      </c>
      <c r="E1280" s="255" t="str">
        <f t="shared" si="360"/>
        <v>LD</v>
      </c>
      <c r="F1280" s="274"/>
      <c r="H1280" s="245"/>
      <c r="I1280" s="245"/>
    </row>
    <row r="1281" spans="1:9" ht="20.25" x14ac:dyDescent="0.2">
      <c r="A1281" s="293"/>
      <c r="B1281" s="254">
        <f>[8]F20!B18</f>
        <v>193</v>
      </c>
      <c r="C1281" s="272" t="str">
        <f t="shared" si="358"/>
        <v>Hamish Couper</v>
      </c>
      <c r="D1281" s="271" t="str">
        <f t="shared" si="359"/>
        <v>West of Scotland</v>
      </c>
      <c r="E1281" s="255" t="str">
        <f t="shared" si="360"/>
        <v>LD</v>
      </c>
      <c r="F1281" s="274"/>
      <c r="H1281" s="245"/>
      <c r="I1281" s="245"/>
    </row>
    <row r="1282" spans="1:9" ht="20.25" x14ac:dyDescent="0.2">
      <c r="A1282" s="293"/>
      <c r="B1282" s="254">
        <f>[8]F20!B19</f>
        <v>137</v>
      </c>
      <c r="C1282" s="272" t="str">
        <f t="shared" si="358"/>
        <v>Mark Lumsden</v>
      </c>
      <c r="D1282" s="271" t="str">
        <f t="shared" si="359"/>
        <v>Forth Valley</v>
      </c>
      <c r="E1282" s="255" t="str">
        <f t="shared" si="360"/>
        <v>LD</v>
      </c>
      <c r="F1282" s="274"/>
      <c r="H1282" s="245"/>
      <c r="I1282" s="245"/>
    </row>
    <row r="1283" spans="1:9" ht="20.25" x14ac:dyDescent="0.2">
      <c r="A1283" s="293"/>
      <c r="B1283" s="254">
        <f>[8]F20!B20</f>
        <v>200</v>
      </c>
      <c r="C1283" s="272" t="str">
        <f t="shared" si="358"/>
        <v>Gavin Roberts</v>
      </c>
      <c r="D1283" s="271" t="str">
        <f t="shared" si="359"/>
        <v>West of Scotland</v>
      </c>
      <c r="E1283" s="255" t="str">
        <f t="shared" si="360"/>
        <v>LD</v>
      </c>
      <c r="F1283" s="274"/>
      <c r="H1283" s="245"/>
      <c r="I1283" s="245"/>
    </row>
    <row r="1284" spans="1:9" ht="20.25" x14ac:dyDescent="0.2">
      <c r="A1284" s="293"/>
      <c r="B1284" s="254">
        <f>[8]F20!B21</f>
        <v>198</v>
      </c>
      <c r="C1284" s="272" t="str">
        <f t="shared" si="358"/>
        <v>Sean McCormick</v>
      </c>
      <c r="D1284" s="271" t="str">
        <f t="shared" si="359"/>
        <v>West of Scotland</v>
      </c>
      <c r="E1284" s="255" t="str">
        <f t="shared" si="360"/>
        <v>LD</v>
      </c>
      <c r="F1284" s="274"/>
      <c r="H1284" s="245"/>
      <c r="I1284" s="245"/>
    </row>
    <row r="1285" spans="1:9" ht="20.25" x14ac:dyDescent="0.2">
      <c r="A1285" s="293"/>
      <c r="B1285" s="254">
        <f>[8]F20!B22</f>
        <v>0</v>
      </c>
      <c r="C1285" s="272" t="e">
        <f t="shared" si="358"/>
        <v>#N/A</v>
      </c>
      <c r="D1285" s="271" t="e">
        <f t="shared" si="359"/>
        <v>#N/A</v>
      </c>
      <c r="E1285" s="255" t="e">
        <f t="shared" si="360"/>
        <v>#N/A</v>
      </c>
      <c r="F1285" s="274"/>
      <c r="H1285" s="245"/>
      <c r="I1285" s="245"/>
    </row>
    <row r="1286" spans="1:9" ht="20.25" x14ac:dyDescent="0.2">
      <c r="A1286" s="293"/>
      <c r="B1286" s="254">
        <f>[8]F20!B23</f>
        <v>0</v>
      </c>
      <c r="C1286" s="272" t="e">
        <f t="shared" si="358"/>
        <v>#N/A</v>
      </c>
      <c r="D1286" s="271" t="e">
        <f t="shared" si="359"/>
        <v>#N/A</v>
      </c>
      <c r="E1286" s="255" t="e">
        <f t="shared" si="360"/>
        <v>#N/A</v>
      </c>
      <c r="F1286" s="274"/>
      <c r="H1286" s="245"/>
      <c r="I1286" s="245"/>
    </row>
    <row r="1287" spans="1:9" ht="20.25" x14ac:dyDescent="0.2">
      <c r="A1287" s="247"/>
      <c r="B1287" s="254"/>
      <c r="C1287" s="272"/>
      <c r="D1287" s="271"/>
      <c r="E1287" s="255"/>
      <c r="F1287" s="274"/>
      <c r="H1287" s="245"/>
      <c r="I1287" s="245"/>
    </row>
    <row r="1288" spans="1:9" ht="20.25" x14ac:dyDescent="0.2">
      <c r="A1288" s="247" t="s">
        <v>0</v>
      </c>
      <c r="B1288" s="250" t="s">
        <v>128</v>
      </c>
      <c r="C1288" s="287" t="str">
        <f>VLOOKUP($B1288,Timetablefield,2)</f>
        <v>Softball</v>
      </c>
      <c r="D1288" s="289" t="str">
        <f>VLOOKUP($B1288,Timetablefield,3)</f>
        <v>Male B2</v>
      </c>
      <c r="E1288" s="290">
        <f>VLOOKUP($B1288,Timetablefield,4)</f>
        <v>0</v>
      </c>
      <c r="F1288" s="291"/>
      <c r="H1288" s="245"/>
      <c r="I1288" s="245"/>
    </row>
    <row r="1289" spans="1:9" ht="20.25" x14ac:dyDescent="0.2">
      <c r="A1289" s="247"/>
      <c r="B1289" s="254">
        <f>[8]F21!B7</f>
        <v>178</v>
      </c>
      <c r="C1289" s="272" t="str">
        <f t="shared" ref="C1289:C1299" si="361">VLOOKUP($B1289,athletes,2)</f>
        <v>Kevin Rice</v>
      </c>
      <c r="D1289" s="271" t="str">
        <f t="shared" ref="D1289:D1299" si="362">VLOOKUP($B1289,athletes,3)</f>
        <v>Perth/Tayside</v>
      </c>
      <c r="E1289" s="255" t="str">
        <f t="shared" ref="E1289:E1299" si="363">VLOOKUP($B1289,athletes,4)</f>
        <v>LD</v>
      </c>
      <c r="F1289" s="274"/>
      <c r="H1289" s="245"/>
      <c r="I1289" s="245"/>
    </row>
    <row r="1290" spans="1:9" ht="20.25" x14ac:dyDescent="0.2">
      <c r="A1290" s="247"/>
      <c r="B1290" s="254">
        <f>[8]F21!B8</f>
        <v>1</v>
      </c>
      <c r="C1290" s="272" t="str">
        <f t="shared" si="361"/>
        <v>Connor Cruickshank</v>
      </c>
      <c r="D1290" s="271" t="str">
        <f t="shared" si="362"/>
        <v>Dumfries &amp; Galloway</v>
      </c>
      <c r="E1290" s="255" t="str">
        <f t="shared" si="363"/>
        <v>LD</v>
      </c>
      <c r="F1290" s="274"/>
      <c r="H1290" s="245"/>
      <c r="I1290" s="245"/>
    </row>
    <row r="1291" spans="1:9" ht="20.25" x14ac:dyDescent="0.2">
      <c r="A1291" s="247"/>
      <c r="B1291" s="254">
        <f>[8]F21!B9</f>
        <v>248</v>
      </c>
      <c r="C1291" s="272" t="str">
        <f t="shared" si="361"/>
        <v>Mikael Johannesson</v>
      </c>
      <c r="D1291" s="271" t="str">
        <f t="shared" si="362"/>
        <v>Tayside</v>
      </c>
      <c r="E1291" s="255" t="str">
        <f t="shared" si="363"/>
        <v>LD</v>
      </c>
      <c r="F1291" s="274"/>
      <c r="H1291" s="245"/>
      <c r="I1291" s="245"/>
    </row>
    <row r="1292" spans="1:9" ht="20.25" x14ac:dyDescent="0.2">
      <c r="A1292" s="247"/>
      <c r="B1292" s="254">
        <f>[8]F21!B10</f>
        <v>197</v>
      </c>
      <c r="C1292" s="272" t="str">
        <f t="shared" si="361"/>
        <v>Neil McAdam</v>
      </c>
      <c r="D1292" s="271" t="str">
        <f t="shared" si="362"/>
        <v>West of Scotland</v>
      </c>
      <c r="E1292" s="255" t="str">
        <f t="shared" si="363"/>
        <v>LD</v>
      </c>
      <c r="F1292" s="274"/>
      <c r="H1292" s="245"/>
      <c r="I1292" s="245"/>
    </row>
    <row r="1293" spans="1:9" ht="20.25" x14ac:dyDescent="0.2">
      <c r="A1293" s="247"/>
      <c r="B1293" s="254">
        <f>[8]F21!B11</f>
        <v>36</v>
      </c>
      <c r="C1293" s="272" t="str">
        <f t="shared" si="361"/>
        <v>Conor Mitchell</v>
      </c>
      <c r="D1293" s="271" t="str">
        <f t="shared" si="362"/>
        <v>Fife</v>
      </c>
      <c r="E1293" s="255" t="str">
        <f t="shared" si="363"/>
        <v>LD</v>
      </c>
      <c r="F1293" s="274"/>
      <c r="H1293" s="245"/>
      <c r="I1293" s="245"/>
    </row>
    <row r="1294" spans="1:9" ht="20.25" x14ac:dyDescent="0.2">
      <c r="A1294" s="247"/>
      <c r="B1294" s="254">
        <f>[8]F21!B12</f>
        <v>177</v>
      </c>
      <c r="C1294" s="272" t="str">
        <f t="shared" si="361"/>
        <v>Michael Rice</v>
      </c>
      <c r="D1294" s="271" t="str">
        <f t="shared" si="362"/>
        <v>Perth/Tayside</v>
      </c>
      <c r="E1294" s="255" t="str">
        <f t="shared" si="363"/>
        <v>LD</v>
      </c>
      <c r="F1294" s="274"/>
      <c r="H1294" s="245"/>
      <c r="I1294" s="245"/>
    </row>
    <row r="1295" spans="1:9" ht="20.25" x14ac:dyDescent="0.2">
      <c r="A1295" s="247"/>
      <c r="B1295" s="254">
        <f>[8]F21!B13</f>
        <v>26</v>
      </c>
      <c r="C1295" s="272" t="str">
        <f t="shared" si="361"/>
        <v>Craig Bernard</v>
      </c>
      <c r="D1295" s="271" t="str">
        <f t="shared" si="362"/>
        <v>Fife</v>
      </c>
      <c r="E1295" s="255" t="str">
        <f t="shared" si="363"/>
        <v>LD</v>
      </c>
      <c r="F1295" s="274"/>
      <c r="H1295" s="245"/>
      <c r="I1295" s="245"/>
    </row>
    <row r="1296" spans="1:9" ht="20.25" x14ac:dyDescent="0.2">
      <c r="A1296" s="247"/>
      <c r="B1296" s="254">
        <f>[8]F21!B14</f>
        <v>213</v>
      </c>
      <c r="C1296" s="272" t="str">
        <f t="shared" si="361"/>
        <v>Eddie Simmons</v>
      </c>
      <c r="D1296" s="271" t="str">
        <f t="shared" si="362"/>
        <v>West of Scotland</v>
      </c>
      <c r="E1296" s="255" t="str">
        <f t="shared" si="363"/>
        <v>LD</v>
      </c>
      <c r="F1296" s="274"/>
      <c r="H1296" s="245"/>
      <c r="I1296" s="245"/>
    </row>
    <row r="1297" spans="1:9" ht="20.25" x14ac:dyDescent="0.2">
      <c r="A1297" s="247"/>
      <c r="B1297" s="254">
        <f>[8]F21!B15</f>
        <v>46</v>
      </c>
      <c r="C1297" s="272" t="str">
        <f t="shared" si="361"/>
        <v>Christopher Cook</v>
      </c>
      <c r="D1297" s="271" t="str">
        <f t="shared" si="362"/>
        <v>Fife</v>
      </c>
      <c r="E1297" s="255" t="str">
        <f t="shared" si="363"/>
        <v>LD</v>
      </c>
      <c r="F1297" s="274"/>
      <c r="H1297" s="245"/>
      <c r="I1297" s="245"/>
    </row>
    <row r="1298" spans="1:9" ht="20.25" x14ac:dyDescent="0.2">
      <c r="A1298" s="247"/>
      <c r="B1298" s="254">
        <f>[8]F21!B16</f>
        <v>29</v>
      </c>
      <c r="C1298" s="272" t="str">
        <f t="shared" si="361"/>
        <v>Michael Wilkie</v>
      </c>
      <c r="D1298" s="271" t="str">
        <f t="shared" si="362"/>
        <v>Fife</v>
      </c>
      <c r="E1298" s="255" t="str">
        <f t="shared" si="363"/>
        <v>LD</v>
      </c>
      <c r="F1298" s="274"/>
      <c r="H1298" s="245"/>
      <c r="I1298" s="245"/>
    </row>
    <row r="1299" spans="1:9" ht="20.25" x14ac:dyDescent="0.2">
      <c r="A1299" s="247"/>
      <c r="B1299" s="254"/>
      <c r="C1299" s="272" t="e">
        <f t="shared" si="361"/>
        <v>#N/A</v>
      </c>
      <c r="D1299" s="271" t="e">
        <f t="shared" si="362"/>
        <v>#N/A</v>
      </c>
      <c r="E1299" s="255" t="e">
        <f t="shared" si="363"/>
        <v>#N/A</v>
      </c>
      <c r="F1299" s="274"/>
      <c r="H1299" s="245"/>
      <c r="I1299" s="245"/>
    </row>
    <row r="1300" spans="1:9" ht="20.25" x14ac:dyDescent="0.2">
      <c r="A1300" s="247" t="s">
        <v>0</v>
      </c>
      <c r="B1300" s="250" t="s">
        <v>129</v>
      </c>
      <c r="C1300" s="287" t="str">
        <f>VLOOKUP($B1300,Timetablefield,2)</f>
        <v>Long Jump</v>
      </c>
      <c r="D1300" s="289" t="str">
        <f>VLOOKUP($B1300,Timetablefield,3)</f>
        <v>Male</v>
      </c>
      <c r="E1300" s="290" t="str">
        <f>VLOOKUP($B1300,Timetablefield,4)</f>
        <v>LD  A/B</v>
      </c>
      <c r="F1300" s="291"/>
      <c r="H1300" s="245"/>
      <c r="I1300" s="245"/>
    </row>
    <row r="1301" spans="1:9" ht="20.25" x14ac:dyDescent="0.2">
      <c r="A1301" s="247"/>
      <c r="B1301" s="254">
        <f>[8]F22!B7</f>
        <v>160</v>
      </c>
      <c r="C1301" s="272" t="str">
        <f t="shared" ref="C1301:C1311" si="364">VLOOKUP($B1301,athletes,2)</f>
        <v>Finlay MacLennan</v>
      </c>
      <c r="D1301" s="271" t="str">
        <f t="shared" ref="D1301:D1311" si="365">VLOOKUP($B1301,athletes,3)</f>
        <v>Highland</v>
      </c>
      <c r="E1301" s="255" t="str">
        <f t="shared" ref="E1301:E1311" si="366">VLOOKUP($B1301,athletes,4)</f>
        <v>LD</v>
      </c>
      <c r="F1301" s="274"/>
      <c r="H1301" s="245"/>
      <c r="I1301" s="245"/>
    </row>
    <row r="1302" spans="1:9" ht="20.25" x14ac:dyDescent="0.2">
      <c r="A1302" s="247"/>
      <c r="B1302" s="254">
        <f>[8]F22!B8</f>
        <v>200</v>
      </c>
      <c r="C1302" s="272" t="str">
        <f t="shared" si="364"/>
        <v>Gavin Roberts</v>
      </c>
      <c r="D1302" s="271" t="str">
        <f t="shared" si="365"/>
        <v>West of Scotland</v>
      </c>
      <c r="E1302" s="255" t="str">
        <f t="shared" si="366"/>
        <v>LD</v>
      </c>
      <c r="F1302" s="274"/>
      <c r="H1302" s="245"/>
      <c r="I1302" s="245"/>
    </row>
    <row r="1303" spans="1:9" ht="20.25" x14ac:dyDescent="0.2">
      <c r="A1303" s="247"/>
      <c r="B1303" s="254">
        <f>[8]F22!B9</f>
        <v>140</v>
      </c>
      <c r="C1303" s="272" t="str">
        <f t="shared" si="364"/>
        <v>David Harley</v>
      </c>
      <c r="D1303" s="271" t="str">
        <f t="shared" si="365"/>
        <v>Forth Valley</v>
      </c>
      <c r="E1303" s="255" t="str">
        <f t="shared" si="366"/>
        <v>LD</v>
      </c>
      <c r="F1303" s="274"/>
      <c r="H1303" s="245"/>
      <c r="I1303" s="245"/>
    </row>
    <row r="1304" spans="1:9" ht="20.25" x14ac:dyDescent="0.2">
      <c r="A1304" s="247"/>
      <c r="B1304" s="254">
        <f>[8]F22!B10</f>
        <v>23</v>
      </c>
      <c r="C1304" s="272" t="str">
        <f t="shared" si="364"/>
        <v>Liam Downie</v>
      </c>
      <c r="D1304" s="271" t="str">
        <f t="shared" si="365"/>
        <v>Fife</v>
      </c>
      <c r="E1304" s="255" t="str">
        <f t="shared" si="366"/>
        <v>LD</v>
      </c>
      <c r="F1304" s="274"/>
      <c r="H1304" s="245"/>
      <c r="I1304" s="245"/>
    </row>
    <row r="1305" spans="1:9" ht="20.25" x14ac:dyDescent="0.2">
      <c r="A1305" s="247"/>
      <c r="B1305" s="254">
        <f>[8]F22!B11</f>
        <v>191</v>
      </c>
      <c r="C1305" s="272" t="str">
        <f t="shared" si="364"/>
        <v>Jack Burrows</v>
      </c>
      <c r="D1305" s="271" t="str">
        <f t="shared" si="365"/>
        <v>West of Scotland</v>
      </c>
      <c r="E1305" s="255" t="str">
        <f t="shared" si="366"/>
        <v>LD</v>
      </c>
      <c r="F1305" s="274"/>
      <c r="H1305" s="245"/>
      <c r="I1305" s="245"/>
    </row>
    <row r="1306" spans="1:9" ht="20.25" x14ac:dyDescent="0.2">
      <c r="A1306" s="247"/>
      <c r="B1306" s="254">
        <f>[8]F22!B12</f>
        <v>164</v>
      </c>
      <c r="C1306" s="272" t="str">
        <f t="shared" si="364"/>
        <v>Matthew Paterson</v>
      </c>
      <c r="D1306" s="271" t="str">
        <f t="shared" si="365"/>
        <v>Highland</v>
      </c>
      <c r="E1306" s="255" t="str">
        <f t="shared" si="366"/>
        <v>LD</v>
      </c>
      <c r="F1306" s="274"/>
      <c r="H1306" s="245"/>
      <c r="I1306" s="245"/>
    </row>
    <row r="1307" spans="1:9" ht="20.25" x14ac:dyDescent="0.2">
      <c r="A1307" s="247"/>
      <c r="B1307" s="254">
        <f>[8]F22!B13</f>
        <v>196</v>
      </c>
      <c r="C1307" s="272" t="str">
        <f t="shared" si="364"/>
        <v>Andrew Larter</v>
      </c>
      <c r="D1307" s="271" t="str">
        <f t="shared" si="365"/>
        <v>West of Scotland</v>
      </c>
      <c r="E1307" s="255" t="str">
        <f t="shared" si="366"/>
        <v>LD</v>
      </c>
      <c r="F1307" s="274"/>
      <c r="H1307" s="245"/>
      <c r="I1307" s="245"/>
    </row>
    <row r="1308" spans="1:9" ht="20.25" x14ac:dyDescent="0.2">
      <c r="A1308" s="247"/>
      <c r="B1308" s="254">
        <f>[8]F22!B14</f>
        <v>139</v>
      </c>
      <c r="C1308" s="272" t="str">
        <f t="shared" si="364"/>
        <v>Withdrawn</v>
      </c>
      <c r="D1308" s="271">
        <f t="shared" si="365"/>
        <v>0</v>
      </c>
      <c r="E1308" s="255">
        <f t="shared" si="366"/>
        <v>0</v>
      </c>
      <c r="F1308" s="274"/>
      <c r="H1308" s="245"/>
      <c r="I1308" s="245"/>
    </row>
    <row r="1309" spans="1:9" ht="20.25" x14ac:dyDescent="0.2">
      <c r="A1309" s="247"/>
      <c r="B1309" s="254">
        <f>[8]F22!B15</f>
        <v>163</v>
      </c>
      <c r="C1309" s="272" t="str">
        <f t="shared" si="364"/>
        <v>Joseph Frame</v>
      </c>
      <c r="D1309" s="271" t="str">
        <f t="shared" si="365"/>
        <v>Highland</v>
      </c>
      <c r="E1309" s="255" t="str">
        <f t="shared" si="366"/>
        <v>LD</v>
      </c>
      <c r="F1309" s="274"/>
      <c r="H1309" s="245"/>
      <c r="I1309" s="245"/>
    </row>
    <row r="1310" spans="1:9" ht="20.25" x14ac:dyDescent="0.2">
      <c r="A1310" s="247"/>
      <c r="B1310" s="254">
        <f>[8]F22!B16</f>
        <v>0</v>
      </c>
      <c r="C1310" s="272" t="e">
        <f t="shared" si="364"/>
        <v>#N/A</v>
      </c>
      <c r="D1310" s="271" t="e">
        <f t="shared" si="365"/>
        <v>#N/A</v>
      </c>
      <c r="E1310" s="255" t="e">
        <f t="shared" si="366"/>
        <v>#N/A</v>
      </c>
      <c r="F1310" s="274"/>
      <c r="H1310" s="245"/>
      <c r="I1310" s="245"/>
    </row>
    <row r="1311" spans="1:9" ht="20.25" x14ac:dyDescent="0.2">
      <c r="A1311" s="293"/>
      <c r="B1311" s="254">
        <f>[8]F22!B17</f>
        <v>206</v>
      </c>
      <c r="C1311" s="272" t="str">
        <f t="shared" si="364"/>
        <v>Nathan Fleetwood</v>
      </c>
      <c r="D1311" s="271" t="str">
        <f t="shared" si="365"/>
        <v>West of Scotland</v>
      </c>
      <c r="E1311" s="255" t="str">
        <f t="shared" si="366"/>
        <v>LD</v>
      </c>
      <c r="F1311" s="274"/>
      <c r="H1311" s="245"/>
      <c r="I1311" s="245"/>
    </row>
    <row r="1312" spans="1:9" ht="20.25" x14ac:dyDescent="0.2">
      <c r="A1312" s="293"/>
      <c r="B1312" s="254"/>
      <c r="C1312" s="272"/>
      <c r="D1312" s="271"/>
      <c r="E1312" s="255"/>
      <c r="F1312" s="274"/>
      <c r="H1312" s="245"/>
      <c r="I1312" s="245"/>
    </row>
    <row r="1313" spans="1:9" ht="20.25" x14ac:dyDescent="0.2">
      <c r="A1313" s="247" t="s">
        <v>0</v>
      </c>
      <c r="B1313" s="250" t="s">
        <v>130</v>
      </c>
      <c r="C1313" s="287" t="str">
        <f>VLOOKUP($B1313,Timetablefield,2)</f>
        <v>Shot Putt  3/4Kg</v>
      </c>
      <c r="D1313" s="289" t="str">
        <f>VLOOKUP($B1313,Timetablefield,3)</f>
        <v>Male/Female</v>
      </c>
      <c r="E1313" s="290" t="str">
        <f>VLOOKUP($B1313,Timetablefield,4)</f>
        <v>Seated</v>
      </c>
      <c r="F1313" s="291"/>
      <c r="H1313" s="245"/>
      <c r="I1313" s="245"/>
    </row>
    <row r="1314" spans="1:9" ht="20.25" x14ac:dyDescent="0.2">
      <c r="A1314" s="247"/>
      <c r="B1314" s="254">
        <f>[8]F23!B7</f>
        <v>151</v>
      </c>
      <c r="C1314" s="272" t="str">
        <f t="shared" ref="C1314:C1321" si="367">VLOOKUP($B1314,athletes,2)</f>
        <v>Lizzie Jackson</v>
      </c>
      <c r="D1314" s="271" t="str">
        <f t="shared" ref="D1314:D1321" si="368">VLOOKUP($B1314,athletes,3)</f>
        <v>Forth Valley</v>
      </c>
      <c r="E1314" s="255" t="str">
        <f t="shared" ref="E1314:E1321" si="369">VLOOKUP($B1314,athletes,4)</f>
        <v>WC4</v>
      </c>
      <c r="F1314" s="274"/>
      <c r="H1314" s="245"/>
      <c r="I1314" s="245"/>
    </row>
    <row r="1315" spans="1:9" ht="20.25" x14ac:dyDescent="0.2">
      <c r="A1315" s="247"/>
      <c r="B1315" s="254">
        <f>[8]F23!B8</f>
        <v>0</v>
      </c>
      <c r="C1315" s="272" t="e">
        <f t="shared" si="367"/>
        <v>#N/A</v>
      </c>
      <c r="D1315" s="271" t="e">
        <f t="shared" si="368"/>
        <v>#N/A</v>
      </c>
      <c r="E1315" s="255" t="e">
        <f t="shared" si="369"/>
        <v>#N/A</v>
      </c>
      <c r="F1315" s="274"/>
      <c r="H1315" s="245"/>
      <c r="I1315" s="245"/>
    </row>
    <row r="1316" spans="1:9" ht="20.25" x14ac:dyDescent="0.2">
      <c r="A1316" s="247"/>
      <c r="B1316" s="254">
        <f>[8]F23!B9</f>
        <v>124</v>
      </c>
      <c r="C1316" s="272" t="str">
        <f t="shared" si="367"/>
        <v>Lewis Barnett</v>
      </c>
      <c r="D1316" s="271" t="str">
        <f t="shared" si="368"/>
        <v>Fife</v>
      </c>
      <c r="E1316" s="255" t="str">
        <f t="shared" si="369"/>
        <v>WC</v>
      </c>
      <c r="F1316" s="274"/>
      <c r="H1316" s="245"/>
      <c r="I1316" s="245"/>
    </row>
    <row r="1317" spans="1:9" ht="20.25" x14ac:dyDescent="0.2">
      <c r="A1317" s="247"/>
      <c r="B1317" s="254">
        <f>[8]F23!B10</f>
        <v>123</v>
      </c>
      <c r="C1317" s="272" t="str">
        <f t="shared" si="367"/>
        <v>Jonny Brown</v>
      </c>
      <c r="D1317" s="271" t="str">
        <f t="shared" si="368"/>
        <v>Fife</v>
      </c>
      <c r="E1317" s="255" t="str">
        <f t="shared" si="369"/>
        <v>WC</v>
      </c>
      <c r="F1317" s="274"/>
      <c r="H1317" s="245"/>
      <c r="I1317" s="245"/>
    </row>
    <row r="1318" spans="1:9" ht="20.25" x14ac:dyDescent="0.2">
      <c r="A1318" s="247"/>
      <c r="B1318" s="254">
        <f>[8]F23!B11</f>
        <v>0</v>
      </c>
      <c r="C1318" s="272" t="e">
        <f t="shared" si="367"/>
        <v>#N/A</v>
      </c>
      <c r="D1318" s="271" t="e">
        <f t="shared" si="368"/>
        <v>#N/A</v>
      </c>
      <c r="E1318" s="255" t="e">
        <f t="shared" si="369"/>
        <v>#N/A</v>
      </c>
      <c r="F1318" s="274"/>
      <c r="H1318" s="245"/>
      <c r="I1318" s="245"/>
    </row>
    <row r="1319" spans="1:9" ht="20.25" x14ac:dyDescent="0.2">
      <c r="A1319" s="247"/>
      <c r="B1319" s="254">
        <f>[8]F23!B12</f>
        <v>122</v>
      </c>
      <c r="C1319" s="272" t="str">
        <f t="shared" si="367"/>
        <v>Kenny Suttie</v>
      </c>
      <c r="D1319" s="271" t="str">
        <f t="shared" si="368"/>
        <v>Fife</v>
      </c>
      <c r="E1319" s="255" t="str">
        <f t="shared" si="369"/>
        <v>WC</v>
      </c>
      <c r="F1319" s="274"/>
      <c r="H1319" s="245"/>
      <c r="I1319" s="245"/>
    </row>
    <row r="1320" spans="1:9" ht="20.25" x14ac:dyDescent="0.2">
      <c r="A1320" s="247"/>
      <c r="B1320" s="254">
        <f>[8]F23!B13</f>
        <v>3</v>
      </c>
      <c r="C1320" s="272" t="str">
        <f t="shared" si="367"/>
        <v>Lee Lower</v>
      </c>
      <c r="D1320" s="271" t="str">
        <f t="shared" si="368"/>
        <v>Dumfries &amp; Galloway</v>
      </c>
      <c r="E1320" s="255" t="str">
        <f t="shared" si="369"/>
        <v>WC</v>
      </c>
      <c r="F1320" s="274"/>
      <c r="H1320" s="245"/>
      <c r="I1320" s="245"/>
    </row>
    <row r="1321" spans="1:9" ht="20.25" x14ac:dyDescent="0.2">
      <c r="A1321" s="247"/>
      <c r="B1321" s="254">
        <f>[8]F23!B14</f>
        <v>150</v>
      </c>
      <c r="C1321" s="272" t="str">
        <f t="shared" si="367"/>
        <v>David Dent</v>
      </c>
      <c r="D1321" s="271" t="str">
        <f t="shared" si="368"/>
        <v>Forth Valley</v>
      </c>
      <c r="E1321" s="255" t="str">
        <f t="shared" si="369"/>
        <v>WC4</v>
      </c>
      <c r="F1321" s="274"/>
      <c r="H1321" s="245"/>
      <c r="I1321" s="245"/>
    </row>
    <row r="1322" spans="1:9" ht="20.25" x14ac:dyDescent="0.2">
      <c r="A1322" s="247"/>
      <c r="B1322" s="254">
        <f>[8]F23!B15</f>
        <v>0</v>
      </c>
      <c r="C1322" s="272" t="e">
        <f>VLOOKUP($B1322,athletes,2)</f>
        <v>#N/A</v>
      </c>
      <c r="D1322" s="271" t="e">
        <f>VLOOKUP($B1322,athletes,3)</f>
        <v>#N/A</v>
      </c>
      <c r="E1322" s="255" t="e">
        <f>VLOOKUP($B1322,athletes,4)</f>
        <v>#N/A</v>
      </c>
      <c r="F1322" s="274"/>
      <c r="H1322" s="245"/>
      <c r="I1322" s="245"/>
    </row>
    <row r="1323" spans="1:9" ht="20.25" x14ac:dyDescent="0.2">
      <c r="A1323" s="247"/>
      <c r="B1323" s="254">
        <f>[8]F23!B16</f>
        <v>0</v>
      </c>
      <c r="C1323" s="272" t="e">
        <f>VLOOKUP($B1323,athletes,2)</f>
        <v>#N/A</v>
      </c>
      <c r="D1323" s="271" t="e">
        <f>VLOOKUP($B1323,athletes,3)</f>
        <v>#N/A</v>
      </c>
      <c r="E1323" s="255" t="e">
        <f>VLOOKUP($B1323,athletes,4)</f>
        <v>#N/A</v>
      </c>
      <c r="F1323" s="274"/>
      <c r="H1323" s="245"/>
      <c r="I1323" s="245"/>
    </row>
    <row r="1324" spans="1:9" ht="20.25" x14ac:dyDescent="0.2">
      <c r="A1324" s="247"/>
      <c r="B1324" s="254"/>
      <c r="C1324" s="272"/>
      <c r="D1324" s="271"/>
      <c r="E1324" s="255"/>
      <c r="F1324" s="274"/>
      <c r="H1324" s="245"/>
      <c r="I1324" s="245"/>
    </row>
    <row r="1325" spans="1:9" ht="20.25" x14ac:dyDescent="0.2">
      <c r="A1325" s="247" t="s">
        <v>0</v>
      </c>
      <c r="B1325" s="250" t="s">
        <v>131</v>
      </c>
      <c r="C1325" s="287" t="str">
        <f>VLOOKUP($B1325,Timetablefield,2)</f>
        <v>Softball</v>
      </c>
      <c r="D1325" s="289" t="str">
        <f>VLOOKUP($B1325,Timetablefield,3)</f>
        <v>Male</v>
      </c>
      <c r="E1325" s="290" t="str">
        <f>VLOOKUP($B1325,Timetablefield,4)</f>
        <v>LD B1</v>
      </c>
      <c r="F1325" s="291"/>
      <c r="H1325" s="245"/>
      <c r="I1325" s="245"/>
    </row>
    <row r="1326" spans="1:9" ht="20.25" x14ac:dyDescent="0.2">
      <c r="A1326" s="293"/>
      <c r="B1326" s="254">
        <f>[8]F24!B7</f>
        <v>1</v>
      </c>
      <c r="C1326" s="272" t="str">
        <f t="shared" ref="C1326:C1336" si="370">VLOOKUP($B1326,athletes,2)</f>
        <v>Connor Cruickshank</v>
      </c>
      <c r="D1326" s="271" t="str">
        <f t="shared" ref="D1326:D1336" si="371">VLOOKUP($B1326,athletes,3)</f>
        <v>Dumfries &amp; Galloway</v>
      </c>
      <c r="E1326" s="255" t="str">
        <f t="shared" ref="E1326:E1336" si="372">VLOOKUP($B1326,athletes,4)</f>
        <v>LD</v>
      </c>
      <c r="F1326" s="274"/>
      <c r="H1326" s="245"/>
      <c r="I1326" s="245"/>
    </row>
    <row r="1327" spans="1:9" ht="20.25" x14ac:dyDescent="0.2">
      <c r="A1327" s="247"/>
      <c r="B1327" s="254">
        <f>[8]F24!B8</f>
        <v>47</v>
      </c>
      <c r="C1327" s="272" t="str">
        <f t="shared" si="370"/>
        <v>Craig Stephen</v>
      </c>
      <c r="D1327" s="271" t="str">
        <f t="shared" si="371"/>
        <v>Fife</v>
      </c>
      <c r="E1327" s="255" t="str">
        <f t="shared" si="372"/>
        <v>LD</v>
      </c>
      <c r="F1327" s="274"/>
      <c r="H1327" s="245"/>
      <c r="I1327" s="245"/>
    </row>
    <row r="1328" spans="1:9" ht="20.25" x14ac:dyDescent="0.2">
      <c r="A1328" s="247"/>
      <c r="B1328" s="254">
        <f>[8]F24!B9</f>
        <v>209</v>
      </c>
      <c r="C1328" s="272" t="str">
        <f t="shared" si="370"/>
        <v>Billy Goodall</v>
      </c>
      <c r="D1328" s="271" t="str">
        <f t="shared" si="371"/>
        <v>West of Scotland</v>
      </c>
      <c r="E1328" s="255" t="str">
        <f t="shared" si="372"/>
        <v>LD</v>
      </c>
      <c r="F1328" s="274"/>
      <c r="H1328" s="245"/>
      <c r="I1328" s="245"/>
    </row>
    <row r="1329" spans="1:9" ht="20.25" x14ac:dyDescent="0.2">
      <c r="A1329" s="247"/>
      <c r="B1329" s="254">
        <f>[8]F24!B10</f>
        <v>33</v>
      </c>
      <c r="C1329" s="272" t="str">
        <f t="shared" si="370"/>
        <v>Wyane Moreland</v>
      </c>
      <c r="D1329" s="271" t="str">
        <f t="shared" si="371"/>
        <v>Fife</v>
      </c>
      <c r="E1329" s="255" t="str">
        <f t="shared" si="372"/>
        <v>LD</v>
      </c>
      <c r="F1329" s="274"/>
      <c r="H1329" s="245"/>
      <c r="I1329" s="245"/>
    </row>
    <row r="1330" spans="1:9" ht="20.25" x14ac:dyDescent="0.2">
      <c r="A1330" s="247"/>
      <c r="B1330" s="254">
        <f>[8]F24!B11</f>
        <v>214</v>
      </c>
      <c r="C1330" s="272" t="str">
        <f t="shared" si="370"/>
        <v>Calum McMahon</v>
      </c>
      <c r="D1330" s="271" t="str">
        <f t="shared" si="371"/>
        <v>West of Scotland</v>
      </c>
      <c r="E1330" s="255" t="str">
        <f t="shared" si="372"/>
        <v>LD</v>
      </c>
      <c r="F1330" s="274"/>
      <c r="H1330" s="245"/>
      <c r="I1330" s="245"/>
    </row>
    <row r="1331" spans="1:9" ht="20.25" x14ac:dyDescent="0.2">
      <c r="A1331" s="247"/>
      <c r="B1331" s="254">
        <f>[8]F24!B12</f>
        <v>57</v>
      </c>
      <c r="C1331" s="272" t="str">
        <f t="shared" si="370"/>
        <v>Gavin Smith</v>
      </c>
      <c r="D1331" s="271" t="str">
        <f t="shared" si="371"/>
        <v>Fife</v>
      </c>
      <c r="E1331" s="255" t="str">
        <f t="shared" si="372"/>
        <v>LD</v>
      </c>
      <c r="F1331" s="274"/>
      <c r="H1331" s="245"/>
      <c r="I1331" s="245"/>
    </row>
    <row r="1332" spans="1:9" ht="20.25" x14ac:dyDescent="0.2">
      <c r="A1332" s="247"/>
      <c r="B1332" s="254">
        <f>[8]F24!B13</f>
        <v>217</v>
      </c>
      <c r="C1332" s="272" t="str">
        <f t="shared" si="370"/>
        <v>Scott Smith</v>
      </c>
      <c r="D1332" s="271" t="str">
        <f t="shared" si="371"/>
        <v>West of Scotland</v>
      </c>
      <c r="E1332" s="255" t="str">
        <f t="shared" si="372"/>
        <v>LD</v>
      </c>
      <c r="F1332" s="274"/>
      <c r="H1332" s="245"/>
      <c r="I1332" s="245"/>
    </row>
    <row r="1333" spans="1:9" ht="20.25" x14ac:dyDescent="0.2">
      <c r="A1333" s="247"/>
      <c r="B1333" s="254">
        <f>[8]F24!B14</f>
        <v>31</v>
      </c>
      <c r="C1333" s="272" t="str">
        <f t="shared" si="370"/>
        <v>Ryan Paterson</v>
      </c>
      <c r="D1333" s="271" t="str">
        <f t="shared" si="371"/>
        <v>Fife</v>
      </c>
      <c r="E1333" s="255" t="str">
        <f t="shared" si="372"/>
        <v>LD</v>
      </c>
      <c r="F1333" s="274"/>
      <c r="H1333" s="245"/>
      <c r="I1333" s="245"/>
    </row>
    <row r="1334" spans="1:9" ht="20.25" x14ac:dyDescent="0.2">
      <c r="A1334" s="247"/>
      <c r="B1334" s="254">
        <f>[8]F24!B15</f>
        <v>18</v>
      </c>
      <c r="C1334" s="272" t="str">
        <f t="shared" si="370"/>
        <v>Robert McMahon</v>
      </c>
      <c r="D1334" s="271" t="str">
        <f t="shared" si="371"/>
        <v>Fife</v>
      </c>
      <c r="E1334" s="255" t="str">
        <f t="shared" si="372"/>
        <v>LD</v>
      </c>
      <c r="F1334" s="274"/>
      <c r="H1334" s="245"/>
      <c r="I1334" s="245"/>
    </row>
    <row r="1335" spans="1:9" ht="20.25" x14ac:dyDescent="0.2">
      <c r="A1335" s="247"/>
      <c r="B1335" s="254">
        <f>[8]F24!B16</f>
        <v>0</v>
      </c>
      <c r="C1335" s="272" t="e">
        <f t="shared" si="370"/>
        <v>#N/A</v>
      </c>
      <c r="D1335" s="271" t="e">
        <f t="shared" si="371"/>
        <v>#N/A</v>
      </c>
      <c r="E1335" s="255" t="e">
        <f t="shared" si="372"/>
        <v>#N/A</v>
      </c>
      <c r="F1335" s="274"/>
      <c r="H1335" s="245"/>
      <c r="I1335" s="245"/>
    </row>
    <row r="1336" spans="1:9" ht="20.25" x14ac:dyDescent="0.2">
      <c r="A1336" s="247"/>
      <c r="B1336" s="254">
        <f>[8]F24!B17</f>
        <v>0</v>
      </c>
      <c r="C1336" s="272" t="e">
        <f t="shared" si="370"/>
        <v>#N/A</v>
      </c>
      <c r="D1336" s="271" t="e">
        <f t="shared" si="371"/>
        <v>#N/A</v>
      </c>
      <c r="E1336" s="255" t="e">
        <f t="shared" si="372"/>
        <v>#N/A</v>
      </c>
      <c r="F1336" s="274"/>
      <c r="H1336" s="245"/>
      <c r="I1336" s="245"/>
    </row>
    <row r="1337" spans="1:9" ht="20.25" x14ac:dyDescent="0.2">
      <c r="A1337" s="247"/>
      <c r="B1337" s="254">
        <f>[8]F24!B18</f>
        <v>0</v>
      </c>
      <c r="C1337" s="272"/>
      <c r="D1337" s="271"/>
      <c r="E1337" s="255"/>
      <c r="F1337" s="274"/>
      <c r="H1337" s="245"/>
      <c r="I1337" s="245"/>
    </row>
    <row r="1338" spans="1:9" ht="20.25" x14ac:dyDescent="0.2">
      <c r="A1338" s="247" t="s">
        <v>0</v>
      </c>
      <c r="B1338" s="250" t="s">
        <v>132</v>
      </c>
      <c r="C1338" s="287" t="str">
        <f>VLOOKUP($B1338,Timetablefield,2)</f>
        <v>Softball</v>
      </c>
      <c r="D1338" s="289" t="str">
        <f>VLOOKUP($B1338,Timetablefield,3)</f>
        <v>Male</v>
      </c>
      <c r="E1338" s="290" t="str">
        <f>VLOOKUP($B1338,Timetablefield,4)</f>
        <v>LD A  VI</v>
      </c>
      <c r="F1338" s="291"/>
      <c r="H1338" s="245"/>
      <c r="I1338" s="245"/>
    </row>
    <row r="1339" spans="1:9" ht="20.25" x14ac:dyDescent="0.2">
      <c r="A1339" s="293"/>
      <c r="B1339" s="254">
        <f>[8]F25!B7</f>
        <v>119</v>
      </c>
      <c r="C1339" s="272" t="str">
        <f t="shared" ref="C1339:C1346" si="373">VLOOKUP($B1339,athletes,2)</f>
        <v>Robbie Simpson</v>
      </c>
      <c r="D1339" s="271" t="str">
        <f t="shared" ref="D1339:D1346" si="374">VLOOKUP($B1339,athletes,3)</f>
        <v>Fife</v>
      </c>
      <c r="E1339" s="255" t="str">
        <f t="shared" ref="E1339:E1346" si="375">VLOOKUP($B1339,athletes,4)</f>
        <v>VI</v>
      </c>
      <c r="F1339" s="274"/>
      <c r="H1339" s="245"/>
      <c r="I1339" s="245"/>
    </row>
    <row r="1340" spans="1:9" ht="20.25" x14ac:dyDescent="0.2">
      <c r="A1340" s="293"/>
      <c r="B1340" s="254">
        <f>[8]F25!B8</f>
        <v>0</v>
      </c>
      <c r="C1340" s="272" t="e">
        <f t="shared" si="373"/>
        <v>#N/A</v>
      </c>
      <c r="D1340" s="271" t="e">
        <f t="shared" si="374"/>
        <v>#N/A</v>
      </c>
      <c r="E1340" s="255" t="e">
        <f t="shared" si="375"/>
        <v>#N/A</v>
      </c>
      <c r="F1340" s="274"/>
      <c r="H1340" s="245"/>
      <c r="I1340" s="245"/>
    </row>
    <row r="1341" spans="1:9" ht="20.25" x14ac:dyDescent="0.2">
      <c r="A1341" s="247"/>
      <c r="B1341" s="254">
        <f>[8]F25!B9</f>
        <v>30</v>
      </c>
      <c r="C1341" s="272" t="str">
        <f t="shared" si="373"/>
        <v>Rickie Ballingall</v>
      </c>
      <c r="D1341" s="271" t="str">
        <f t="shared" si="374"/>
        <v>Fife</v>
      </c>
      <c r="E1341" s="255" t="str">
        <f t="shared" si="375"/>
        <v>LD</v>
      </c>
      <c r="F1341" s="274"/>
      <c r="H1341" s="245"/>
      <c r="I1341" s="245"/>
    </row>
    <row r="1342" spans="1:9" ht="20.25" x14ac:dyDescent="0.2">
      <c r="A1342" s="247"/>
      <c r="B1342" s="254">
        <f>[8]F25!B10</f>
        <v>2</v>
      </c>
      <c r="C1342" s="272" t="str">
        <f t="shared" si="373"/>
        <v>Andrew Doyle</v>
      </c>
      <c r="D1342" s="271" t="str">
        <f t="shared" si="374"/>
        <v>Dumfries &amp; Galloway</v>
      </c>
      <c r="E1342" s="255" t="str">
        <f t="shared" si="375"/>
        <v>LD</v>
      </c>
      <c r="F1342" s="274"/>
      <c r="H1342" s="245"/>
      <c r="I1342" s="245"/>
    </row>
    <row r="1343" spans="1:9" ht="20.25" x14ac:dyDescent="0.2">
      <c r="A1343" s="247"/>
      <c r="B1343" s="254">
        <f>[8]F25!B11</f>
        <v>27</v>
      </c>
      <c r="C1343" s="272" t="str">
        <f t="shared" si="373"/>
        <v>Craig Hunter</v>
      </c>
      <c r="D1343" s="271" t="str">
        <f t="shared" si="374"/>
        <v>Fife</v>
      </c>
      <c r="E1343" s="255" t="str">
        <f t="shared" si="375"/>
        <v>LD</v>
      </c>
      <c r="F1343" s="274"/>
      <c r="H1343" s="245"/>
      <c r="I1343" s="245"/>
    </row>
    <row r="1344" spans="1:9" ht="20.25" x14ac:dyDescent="0.2">
      <c r="A1344" s="247"/>
      <c r="B1344" s="254">
        <f>[8]F25!B12</f>
        <v>76</v>
      </c>
      <c r="C1344" s="272" t="str">
        <f t="shared" si="373"/>
        <v>Jordan Clark</v>
      </c>
      <c r="D1344" s="271" t="str">
        <f t="shared" si="374"/>
        <v>Fife</v>
      </c>
      <c r="E1344" s="255" t="str">
        <f t="shared" si="375"/>
        <v>LD</v>
      </c>
      <c r="F1344" s="274"/>
      <c r="H1344" s="245"/>
      <c r="I1344" s="245"/>
    </row>
    <row r="1345" spans="1:9" ht="20.25" x14ac:dyDescent="0.2">
      <c r="A1345" s="247"/>
      <c r="B1345" s="254">
        <f>[8]F25!B13</f>
        <v>21</v>
      </c>
      <c r="C1345" s="272" t="str">
        <f t="shared" si="373"/>
        <v>Allan Robertson</v>
      </c>
      <c r="D1345" s="271" t="str">
        <f t="shared" si="374"/>
        <v>Fife</v>
      </c>
      <c r="E1345" s="255" t="str">
        <f t="shared" si="375"/>
        <v>LD</v>
      </c>
      <c r="F1345" s="274"/>
      <c r="H1345" s="245"/>
      <c r="I1345" s="245"/>
    </row>
    <row r="1346" spans="1:9" ht="20.25" x14ac:dyDescent="0.2">
      <c r="A1346" s="247"/>
      <c r="B1346" s="254">
        <f>[8]F25!B14</f>
        <v>35</v>
      </c>
      <c r="C1346" s="272" t="str">
        <f t="shared" si="373"/>
        <v>Craig Telford</v>
      </c>
      <c r="D1346" s="271" t="str">
        <f t="shared" si="374"/>
        <v>Fife</v>
      </c>
      <c r="E1346" s="255" t="str">
        <f t="shared" si="375"/>
        <v>LD</v>
      </c>
      <c r="F1346" s="274"/>
      <c r="H1346" s="245"/>
      <c r="I1346" s="245"/>
    </row>
    <row r="1347" spans="1:9" ht="20.25" x14ac:dyDescent="0.2">
      <c r="A1347" s="247"/>
      <c r="B1347" s="254">
        <f>[8]F25!B15</f>
        <v>0</v>
      </c>
      <c r="C1347" s="272"/>
      <c r="D1347" s="271"/>
      <c r="E1347" s="255"/>
      <c r="F1347" s="274"/>
      <c r="H1347" s="245"/>
      <c r="I1347" s="245"/>
    </row>
    <row r="1348" spans="1:9" ht="40.5" x14ac:dyDescent="0.2">
      <c r="A1348" s="247" t="s">
        <v>0</v>
      </c>
      <c r="B1348" s="250" t="s">
        <v>133</v>
      </c>
      <c r="C1348" s="287" t="str">
        <f>VLOOKUP($B1348,Timetablefield,2)</f>
        <v>Club Throw</v>
      </c>
      <c r="D1348" s="289" t="str">
        <f>VLOOKUP($B1348,Timetablefield,3)</f>
        <v>Male/Female</v>
      </c>
      <c r="E1348" s="290" t="str">
        <f>VLOOKUP($B1348,Timetablefield,4)</f>
        <v>Seated  Class 1/2</v>
      </c>
      <c r="F1348" s="291"/>
      <c r="H1348" s="245"/>
      <c r="I1348" s="245"/>
    </row>
    <row r="1349" spans="1:9" ht="20.25" x14ac:dyDescent="0.2">
      <c r="A1349" s="247"/>
      <c r="B1349" s="254">
        <f>[8]F26!B7</f>
        <v>240</v>
      </c>
      <c r="C1349" s="272" t="str">
        <f t="shared" ref="C1349:C1361" si="376">VLOOKUP($B1349,athletes,2)</f>
        <v>Graham Condie</v>
      </c>
      <c r="D1349" s="271" t="str">
        <f t="shared" ref="D1349:D1361" si="377">VLOOKUP($B1349,athletes,3)</f>
        <v>Red Star</v>
      </c>
      <c r="E1349" s="255" t="str">
        <f t="shared" ref="E1349:E1361" si="378">VLOOKUP($B1349,athletes,4)</f>
        <v>WC</v>
      </c>
      <c r="F1349" s="274"/>
      <c r="H1349" s="245"/>
      <c r="I1349" s="245"/>
    </row>
    <row r="1350" spans="1:9" ht="20.25" x14ac:dyDescent="0.2">
      <c r="A1350" s="247"/>
      <c r="B1350" s="254">
        <f>[8]F26!B8</f>
        <v>0</v>
      </c>
      <c r="C1350" s="272" t="e">
        <f t="shared" si="376"/>
        <v>#N/A</v>
      </c>
      <c r="D1350" s="271" t="e">
        <f t="shared" si="377"/>
        <v>#N/A</v>
      </c>
      <c r="E1350" s="255" t="e">
        <f t="shared" si="378"/>
        <v>#N/A</v>
      </c>
      <c r="F1350" s="274"/>
      <c r="H1350" s="245"/>
      <c r="I1350" s="245"/>
    </row>
    <row r="1351" spans="1:9" ht="20.25" x14ac:dyDescent="0.2">
      <c r="A1351" s="247"/>
      <c r="B1351" s="254">
        <f>[8]F26!B9</f>
        <v>173</v>
      </c>
      <c r="C1351" s="272">
        <f t="shared" si="376"/>
        <v>0</v>
      </c>
      <c r="D1351" s="271">
        <f t="shared" si="377"/>
        <v>0</v>
      </c>
      <c r="E1351" s="255">
        <f t="shared" si="378"/>
        <v>0</v>
      </c>
      <c r="F1351" s="274"/>
      <c r="H1351" s="245"/>
      <c r="I1351" s="245"/>
    </row>
    <row r="1352" spans="1:9" ht="20.25" x14ac:dyDescent="0.2">
      <c r="A1352" s="247"/>
      <c r="B1352" s="254">
        <f>[8]F26!B10</f>
        <v>157</v>
      </c>
      <c r="C1352" s="272" t="str">
        <f t="shared" si="376"/>
        <v>Jim Anderson</v>
      </c>
      <c r="D1352" s="271" t="str">
        <f t="shared" si="377"/>
        <v>Forth Valley</v>
      </c>
      <c r="E1352" s="255" t="str">
        <f t="shared" si="378"/>
        <v>WC</v>
      </c>
      <c r="F1352" s="274"/>
      <c r="H1352" s="245"/>
      <c r="I1352" s="245"/>
    </row>
    <row r="1353" spans="1:9" ht="20.25" x14ac:dyDescent="0.2">
      <c r="A1353" s="247"/>
      <c r="B1353" s="254">
        <f>[8]F26!B11</f>
        <v>0</v>
      </c>
      <c r="C1353" s="272" t="e">
        <f t="shared" si="376"/>
        <v>#N/A</v>
      </c>
      <c r="D1353" s="271" t="e">
        <f t="shared" si="377"/>
        <v>#N/A</v>
      </c>
      <c r="E1353" s="255" t="e">
        <f t="shared" si="378"/>
        <v>#N/A</v>
      </c>
      <c r="F1353" s="274"/>
      <c r="H1353" s="245"/>
      <c r="I1353" s="245"/>
    </row>
    <row r="1354" spans="1:9" ht="20.25" x14ac:dyDescent="0.2">
      <c r="A1354" s="247"/>
      <c r="B1354" s="254">
        <f>[8]F26!B12</f>
        <v>152</v>
      </c>
      <c r="C1354" s="272" t="str">
        <f t="shared" si="376"/>
        <v>Jo Butterfield</v>
      </c>
      <c r="D1354" s="271" t="str">
        <f t="shared" si="377"/>
        <v>Forth Valley</v>
      </c>
      <c r="E1354" s="255" t="str">
        <f t="shared" si="378"/>
        <v>WC</v>
      </c>
      <c r="F1354" s="274"/>
      <c r="H1354" s="245"/>
      <c r="I1354" s="245"/>
    </row>
    <row r="1355" spans="1:9" ht="20.25" x14ac:dyDescent="0.2">
      <c r="A1355" s="247"/>
      <c r="B1355" s="254">
        <f>[8]F26!B13</f>
        <v>0</v>
      </c>
      <c r="C1355" s="272" t="e">
        <f t="shared" si="376"/>
        <v>#N/A</v>
      </c>
      <c r="D1355" s="271" t="e">
        <f t="shared" si="377"/>
        <v>#N/A</v>
      </c>
      <c r="E1355" s="255" t="e">
        <f t="shared" si="378"/>
        <v>#N/A</v>
      </c>
      <c r="F1355" s="274"/>
      <c r="H1355" s="245"/>
      <c r="I1355" s="245"/>
    </row>
    <row r="1356" spans="1:9" ht="20.25" x14ac:dyDescent="0.2">
      <c r="A1356" s="247"/>
      <c r="B1356" s="254">
        <f>[8]F26!B14</f>
        <v>174</v>
      </c>
      <c r="C1356" s="272" t="str">
        <f t="shared" si="376"/>
        <v>Natalie Wilson</v>
      </c>
      <c r="D1356" s="271" t="str">
        <f t="shared" si="377"/>
        <v>Highland</v>
      </c>
      <c r="E1356" s="255" t="str">
        <f t="shared" si="378"/>
        <v>PD</v>
      </c>
      <c r="F1356" s="274"/>
      <c r="H1356" s="245"/>
      <c r="I1356" s="245"/>
    </row>
    <row r="1357" spans="1:9" ht="20.25" x14ac:dyDescent="0.2">
      <c r="A1357" s="247"/>
      <c r="B1357" s="254">
        <f>[8]F26!B15</f>
        <v>0</v>
      </c>
      <c r="C1357" s="272" t="e">
        <f t="shared" si="376"/>
        <v>#N/A</v>
      </c>
      <c r="D1357" s="271" t="e">
        <f t="shared" si="377"/>
        <v>#N/A</v>
      </c>
      <c r="E1357" s="255" t="e">
        <f t="shared" si="378"/>
        <v>#N/A</v>
      </c>
      <c r="F1357" s="274"/>
      <c r="H1357" s="245"/>
      <c r="I1357" s="245"/>
    </row>
    <row r="1358" spans="1:9" ht="20.25" x14ac:dyDescent="0.2">
      <c r="A1358" s="247"/>
      <c r="B1358" s="254">
        <f>[8]F26!B16</f>
        <v>0</v>
      </c>
      <c r="C1358" s="272" t="e">
        <f t="shared" si="376"/>
        <v>#N/A</v>
      </c>
      <c r="D1358" s="271" t="e">
        <f t="shared" si="377"/>
        <v>#N/A</v>
      </c>
      <c r="E1358" s="255" t="e">
        <f t="shared" si="378"/>
        <v>#N/A</v>
      </c>
      <c r="F1358" s="274"/>
      <c r="H1358" s="245"/>
      <c r="I1358" s="245"/>
    </row>
    <row r="1359" spans="1:9" ht="20.25" x14ac:dyDescent="0.2">
      <c r="A1359" s="247"/>
      <c r="B1359" s="254">
        <f>[8]F26!B17</f>
        <v>0</v>
      </c>
      <c r="C1359" s="272" t="e">
        <f t="shared" si="376"/>
        <v>#N/A</v>
      </c>
      <c r="D1359" s="271" t="e">
        <f t="shared" si="377"/>
        <v>#N/A</v>
      </c>
      <c r="E1359" s="255" t="e">
        <f t="shared" si="378"/>
        <v>#N/A</v>
      </c>
      <c r="F1359" s="274"/>
      <c r="H1359" s="245"/>
      <c r="I1359" s="245"/>
    </row>
    <row r="1360" spans="1:9" ht="20.25" x14ac:dyDescent="0.2">
      <c r="A1360" s="247"/>
      <c r="B1360" s="254">
        <f>[8]F26!B18</f>
        <v>0</v>
      </c>
      <c r="C1360" s="272" t="e">
        <f t="shared" si="376"/>
        <v>#N/A</v>
      </c>
      <c r="D1360" s="271" t="e">
        <f t="shared" si="377"/>
        <v>#N/A</v>
      </c>
      <c r="E1360" s="255" t="e">
        <f t="shared" si="378"/>
        <v>#N/A</v>
      </c>
      <c r="F1360" s="274"/>
      <c r="H1360" s="245"/>
      <c r="I1360" s="245"/>
    </row>
    <row r="1361" spans="1:9" ht="20.25" x14ac:dyDescent="0.2">
      <c r="A1361" s="247"/>
      <c r="B1361" s="254">
        <f>[8]F26!B19</f>
        <v>0</v>
      </c>
      <c r="C1361" s="272" t="e">
        <f t="shared" si="376"/>
        <v>#N/A</v>
      </c>
      <c r="D1361" s="271" t="e">
        <f t="shared" si="377"/>
        <v>#N/A</v>
      </c>
      <c r="E1361" s="255" t="e">
        <f t="shared" si="378"/>
        <v>#N/A</v>
      </c>
      <c r="F1361" s="274"/>
      <c r="H1361" s="245"/>
      <c r="I1361" s="245"/>
    </row>
    <row r="1362" spans="1:9" x14ac:dyDescent="0.2">
      <c r="B1362" s="294"/>
      <c r="C1362" s="295"/>
      <c r="D1362" s="296"/>
      <c r="E1362" s="297"/>
      <c r="F1362" s="298"/>
      <c r="H1362" s="245"/>
      <c r="I1362" s="245"/>
    </row>
    <row r="1363" spans="1:9" x14ac:dyDescent="0.2">
      <c r="B1363" s="294">
        <f>[8]F40!B17</f>
        <v>0</v>
      </c>
      <c r="C1363" s="295"/>
      <c r="D1363" s="296"/>
      <c r="E1363" s="297"/>
      <c r="F1363" s="298"/>
      <c r="H1363" s="245"/>
      <c r="I1363" s="245"/>
    </row>
    <row r="1364" spans="1:9" x14ac:dyDescent="0.2">
      <c r="B1364" s="294">
        <f>[8]F40!B18</f>
        <v>0</v>
      </c>
      <c r="C1364" s="299"/>
      <c r="D1364" s="300"/>
      <c r="E1364" s="301"/>
      <c r="F1364" s="302"/>
      <c r="H1364" s="245"/>
      <c r="I1364" s="245"/>
    </row>
    <row r="1365" spans="1:9" x14ac:dyDescent="0.2">
      <c r="B1365" s="294">
        <f>[8]F40!B19</f>
        <v>0</v>
      </c>
      <c r="C1365" s="295"/>
      <c r="D1365" s="296"/>
      <c r="E1365" s="297"/>
      <c r="F1365" s="298"/>
      <c r="H1365" s="245"/>
      <c r="I1365" s="245"/>
    </row>
    <row r="1366" spans="1:9" x14ac:dyDescent="0.2">
      <c r="B1366" s="294">
        <f>[8]F40!B20</f>
        <v>0</v>
      </c>
      <c r="C1366" s="295"/>
      <c r="D1366" s="296"/>
      <c r="E1366" s="297"/>
      <c r="F1366" s="298"/>
      <c r="H1366" s="245"/>
      <c r="I1366" s="245"/>
    </row>
    <row r="1367" spans="1:9" x14ac:dyDescent="0.2">
      <c r="A1367" s="245"/>
      <c r="B1367" s="294"/>
      <c r="C1367" s="295"/>
      <c r="D1367" s="296"/>
      <c r="E1367" s="297"/>
      <c r="F1367" s="298"/>
      <c r="H1367" s="245"/>
      <c r="I1367" s="245"/>
    </row>
    <row r="1368" spans="1:9" x14ac:dyDescent="0.2">
      <c r="A1368" s="245"/>
      <c r="B1368" s="294"/>
      <c r="C1368" s="295"/>
      <c r="D1368" s="296"/>
      <c r="E1368" s="297"/>
      <c r="F1368" s="298"/>
      <c r="H1368" s="245"/>
      <c r="I1368" s="245"/>
    </row>
    <row r="1369" spans="1:9" x14ac:dyDescent="0.2">
      <c r="A1369" s="245"/>
      <c r="B1369" s="294"/>
      <c r="C1369" s="295"/>
      <c r="D1369" s="296"/>
      <c r="E1369" s="297"/>
      <c r="F1369" s="298"/>
      <c r="H1369" s="245"/>
      <c r="I1369" s="245"/>
    </row>
    <row r="1370" spans="1:9" x14ac:dyDescent="0.2">
      <c r="A1370" s="245"/>
      <c r="B1370" s="294"/>
      <c r="C1370" s="295"/>
      <c r="D1370" s="296"/>
      <c r="E1370" s="297"/>
      <c r="F1370" s="298"/>
      <c r="H1370" s="245"/>
      <c r="I1370" s="245"/>
    </row>
    <row r="1371" spans="1:9" x14ac:dyDescent="0.2">
      <c r="A1371" s="245"/>
      <c r="B1371" s="294"/>
      <c r="C1371" s="295"/>
      <c r="D1371" s="296"/>
      <c r="E1371" s="297"/>
      <c r="F1371" s="298"/>
      <c r="H1371" s="245"/>
      <c r="I1371" s="245"/>
    </row>
    <row r="1372" spans="1:9" x14ac:dyDescent="0.2">
      <c r="A1372" s="245"/>
      <c r="B1372" s="294"/>
      <c r="C1372" s="295"/>
      <c r="D1372" s="296"/>
      <c r="E1372" s="297"/>
      <c r="F1372" s="298"/>
      <c r="H1372" s="245"/>
      <c r="I1372" s="245"/>
    </row>
    <row r="1373" spans="1:9" x14ac:dyDescent="0.2">
      <c r="B1373" s="294"/>
      <c r="C1373" s="295"/>
      <c r="D1373" s="296"/>
      <c r="E1373" s="297"/>
      <c r="F1373" s="298"/>
      <c r="H1373" s="245"/>
      <c r="I1373" s="245"/>
    </row>
    <row r="1374" spans="1:9" x14ac:dyDescent="0.2">
      <c r="C1374" s="299"/>
      <c r="D1374" s="300"/>
      <c r="E1374" s="301"/>
      <c r="F1374" s="302"/>
      <c r="H1374" s="245"/>
      <c r="I1374" s="245"/>
    </row>
    <row r="1375" spans="1:9" x14ac:dyDescent="0.2">
      <c r="B1375" s="294"/>
      <c r="C1375" s="295"/>
      <c r="D1375" s="296"/>
      <c r="E1375" s="297"/>
      <c r="F1375" s="298"/>
      <c r="H1375" s="245"/>
      <c r="I1375" s="245"/>
    </row>
    <row r="1376" spans="1:9" x14ac:dyDescent="0.2">
      <c r="B1376" s="294"/>
      <c r="C1376" s="295"/>
      <c r="D1376" s="296"/>
      <c r="E1376" s="297"/>
      <c r="F1376" s="298"/>
      <c r="H1376" s="245"/>
      <c r="I1376" s="245"/>
    </row>
    <row r="1377" spans="2:9" x14ac:dyDescent="0.2">
      <c r="B1377" s="294"/>
      <c r="C1377" s="295"/>
      <c r="D1377" s="296"/>
      <c r="E1377" s="297"/>
      <c r="F1377" s="298"/>
      <c r="H1377" s="245"/>
      <c r="I1377" s="245"/>
    </row>
    <row r="1378" spans="2:9" x14ac:dyDescent="0.2">
      <c r="B1378" s="294"/>
      <c r="C1378" s="295"/>
      <c r="D1378" s="296"/>
      <c r="E1378" s="297"/>
      <c r="F1378" s="298"/>
      <c r="H1378" s="245"/>
      <c r="I1378" s="245"/>
    </row>
    <row r="1379" spans="2:9" x14ac:dyDescent="0.2">
      <c r="B1379" s="294"/>
      <c r="C1379" s="295"/>
      <c r="D1379" s="296"/>
      <c r="E1379" s="297"/>
      <c r="F1379" s="298"/>
      <c r="H1379" s="245"/>
      <c r="I1379" s="245"/>
    </row>
    <row r="1380" spans="2:9" x14ac:dyDescent="0.2">
      <c r="B1380" s="294"/>
      <c r="C1380" s="295"/>
      <c r="D1380" s="296"/>
      <c r="E1380" s="297"/>
      <c r="F1380" s="298"/>
      <c r="H1380" s="245"/>
      <c r="I1380" s="245"/>
    </row>
    <row r="1381" spans="2:9" x14ac:dyDescent="0.2">
      <c r="B1381" s="294"/>
      <c r="C1381" s="295"/>
      <c r="D1381" s="296"/>
      <c r="E1381" s="297"/>
      <c r="F1381" s="298"/>
      <c r="H1381" s="245"/>
      <c r="I1381" s="245"/>
    </row>
    <row r="1382" spans="2:9" x14ac:dyDescent="0.2">
      <c r="B1382" s="294"/>
      <c r="C1382" s="295"/>
      <c r="D1382" s="296"/>
      <c r="E1382" s="297"/>
      <c r="F1382" s="298"/>
      <c r="H1382" s="245"/>
      <c r="I1382" s="245"/>
    </row>
    <row r="1383" spans="2:9" x14ac:dyDescent="0.2">
      <c r="B1383" s="294"/>
      <c r="C1383" s="295"/>
      <c r="D1383" s="296"/>
      <c r="E1383" s="297"/>
      <c r="F1383" s="298"/>
      <c r="H1383" s="245"/>
      <c r="I1383" s="245"/>
    </row>
    <row r="1384" spans="2:9" x14ac:dyDescent="0.2">
      <c r="C1384" s="299"/>
      <c r="D1384" s="300"/>
      <c r="E1384" s="301"/>
      <c r="F1384" s="302"/>
      <c r="H1384" s="245"/>
      <c r="I1384" s="245"/>
    </row>
    <row r="1385" spans="2:9" x14ac:dyDescent="0.2">
      <c r="B1385" s="294"/>
      <c r="C1385" s="295"/>
      <c r="D1385" s="296"/>
      <c r="E1385" s="297"/>
      <c r="F1385" s="298"/>
      <c r="H1385" s="245"/>
      <c r="I1385" s="245"/>
    </row>
    <row r="1386" spans="2:9" x14ac:dyDescent="0.2">
      <c r="B1386" s="294"/>
      <c r="C1386" s="295"/>
      <c r="D1386" s="296"/>
      <c r="E1386" s="297"/>
      <c r="F1386" s="298"/>
      <c r="H1386" s="245"/>
      <c r="I1386" s="245"/>
    </row>
    <row r="1387" spans="2:9" x14ac:dyDescent="0.2">
      <c r="B1387" s="294"/>
      <c r="C1387" s="295"/>
      <c r="D1387" s="296"/>
      <c r="E1387" s="297"/>
      <c r="F1387" s="298"/>
      <c r="H1387" s="245"/>
      <c r="I1387" s="245"/>
    </row>
    <row r="1388" spans="2:9" x14ac:dyDescent="0.2">
      <c r="B1388" s="294"/>
      <c r="C1388" s="295"/>
      <c r="D1388" s="296"/>
      <c r="E1388" s="297"/>
      <c r="F1388" s="298"/>
      <c r="H1388" s="245"/>
      <c r="I1388" s="245"/>
    </row>
    <row r="1389" spans="2:9" x14ac:dyDescent="0.2">
      <c r="B1389" s="294"/>
      <c r="C1389" s="295"/>
      <c r="D1389" s="296"/>
      <c r="E1389" s="297"/>
      <c r="F1389" s="298"/>
      <c r="H1389" s="245"/>
      <c r="I1389" s="245"/>
    </row>
    <row r="1390" spans="2:9" x14ac:dyDescent="0.2">
      <c r="B1390" s="294"/>
      <c r="C1390" s="295"/>
      <c r="D1390" s="296"/>
      <c r="E1390" s="297"/>
      <c r="F1390" s="298"/>
      <c r="H1390" s="245"/>
      <c r="I1390" s="245"/>
    </row>
    <row r="1391" spans="2:9" x14ac:dyDescent="0.2">
      <c r="B1391" s="294"/>
      <c r="C1391" s="295"/>
      <c r="D1391" s="296"/>
      <c r="E1391" s="297"/>
      <c r="F1391" s="298"/>
      <c r="H1391" s="245"/>
      <c r="I1391" s="245"/>
    </row>
    <row r="1392" spans="2:9" x14ac:dyDescent="0.2">
      <c r="B1392" s="294"/>
      <c r="C1392" s="295"/>
      <c r="D1392" s="296"/>
      <c r="E1392" s="297"/>
      <c r="F1392" s="298"/>
      <c r="H1392" s="245"/>
      <c r="I1392" s="245"/>
    </row>
    <row r="1393" spans="1:9" x14ac:dyDescent="0.2">
      <c r="A1393" s="245"/>
      <c r="B1393" s="294"/>
      <c r="C1393" s="295"/>
      <c r="D1393" s="296"/>
      <c r="E1393" s="297"/>
      <c r="F1393" s="298"/>
      <c r="H1393" s="245"/>
      <c r="I1393" s="245"/>
    </row>
    <row r="1394" spans="1:9" x14ac:dyDescent="0.2">
      <c r="A1394" s="245"/>
      <c r="B1394" s="294"/>
      <c r="C1394" s="295"/>
      <c r="D1394" s="296"/>
      <c r="E1394" s="297"/>
      <c r="F1394" s="298"/>
      <c r="H1394" s="245"/>
      <c r="I1394" s="245"/>
    </row>
    <row r="1395" spans="1:9" x14ac:dyDescent="0.2">
      <c r="A1395" s="245"/>
      <c r="B1395" s="294"/>
      <c r="C1395" s="295"/>
      <c r="D1395" s="296"/>
      <c r="E1395" s="297"/>
      <c r="F1395" s="298"/>
      <c r="H1395" s="245"/>
      <c r="I1395" s="245"/>
    </row>
    <row r="1396" spans="1:9" x14ac:dyDescent="0.2">
      <c r="A1396" s="245"/>
      <c r="B1396" s="294"/>
      <c r="C1396" s="295"/>
      <c r="D1396" s="296"/>
      <c r="E1396" s="297"/>
      <c r="F1396" s="298"/>
      <c r="H1396" s="245"/>
      <c r="I1396" s="245"/>
    </row>
    <row r="1397" spans="1:9" x14ac:dyDescent="0.2">
      <c r="A1397" s="245"/>
      <c r="B1397" s="294"/>
      <c r="C1397" s="295"/>
      <c r="D1397" s="296"/>
      <c r="E1397" s="297"/>
      <c r="F1397" s="298"/>
      <c r="H1397" s="245"/>
      <c r="I1397" s="245"/>
    </row>
    <row r="1398" spans="1:9" x14ac:dyDescent="0.2">
      <c r="A1398" s="245"/>
      <c r="B1398" s="294"/>
      <c r="C1398" s="295"/>
      <c r="D1398" s="296"/>
      <c r="E1398" s="297"/>
      <c r="F1398" s="298"/>
      <c r="H1398" s="245"/>
      <c r="I1398" s="245"/>
    </row>
    <row r="1399" spans="1:9" x14ac:dyDescent="0.2">
      <c r="A1399" s="245"/>
      <c r="B1399" s="294"/>
      <c r="C1399" s="295"/>
      <c r="D1399" s="296"/>
      <c r="E1399" s="297"/>
      <c r="F1399" s="298"/>
      <c r="H1399" s="245"/>
      <c r="I1399" s="245"/>
    </row>
    <row r="1400" spans="1:9" x14ac:dyDescent="0.2">
      <c r="A1400" s="245"/>
      <c r="B1400" s="294"/>
      <c r="C1400" s="295"/>
      <c r="D1400" s="296"/>
      <c r="E1400" s="297"/>
      <c r="F1400" s="298"/>
      <c r="H1400" s="245"/>
      <c r="I1400" s="245"/>
    </row>
    <row r="1401" spans="1:9" x14ac:dyDescent="0.2">
      <c r="A1401" s="245"/>
      <c r="B1401" s="294"/>
      <c r="C1401" s="295"/>
      <c r="D1401" s="296"/>
      <c r="E1401" s="297"/>
      <c r="F1401" s="298"/>
      <c r="H1401" s="245"/>
      <c r="I1401" s="245"/>
    </row>
    <row r="1402" spans="1:9" x14ac:dyDescent="0.2">
      <c r="A1402" s="245"/>
      <c r="B1402" s="294"/>
      <c r="C1402" s="295"/>
      <c r="D1402" s="296"/>
      <c r="E1402" s="297"/>
      <c r="F1402" s="298"/>
      <c r="H1402" s="245"/>
      <c r="I1402" s="245"/>
    </row>
    <row r="1403" spans="1:9" x14ac:dyDescent="0.2">
      <c r="A1403" s="245"/>
      <c r="B1403" s="294"/>
      <c r="C1403" s="295"/>
      <c r="D1403" s="296"/>
      <c r="E1403" s="297"/>
      <c r="F1403" s="298"/>
      <c r="H1403" s="245"/>
      <c r="I1403" s="245"/>
    </row>
    <row r="1404" spans="1:9" x14ac:dyDescent="0.2">
      <c r="A1404" s="245"/>
      <c r="B1404" s="294"/>
      <c r="C1404" s="295"/>
      <c r="D1404" s="296"/>
      <c r="E1404" s="297"/>
      <c r="F1404" s="298"/>
      <c r="H1404" s="245"/>
      <c r="I1404" s="245"/>
    </row>
    <row r="1405" spans="1:9" x14ac:dyDescent="0.2">
      <c r="A1405" s="245"/>
      <c r="B1405" s="294"/>
      <c r="C1405" s="295"/>
      <c r="D1405" s="296"/>
      <c r="E1405" s="297"/>
      <c r="F1405" s="298"/>
      <c r="H1405" s="245"/>
      <c r="I1405" s="245"/>
    </row>
    <row r="1406" spans="1:9" x14ac:dyDescent="0.2">
      <c r="A1406" s="245"/>
      <c r="B1406" s="294"/>
      <c r="C1406" s="295"/>
      <c r="D1406" s="296"/>
      <c r="E1406" s="297"/>
      <c r="F1406" s="298"/>
      <c r="H1406" s="245"/>
      <c r="I1406" s="245"/>
    </row>
    <row r="1407" spans="1:9" x14ac:dyDescent="0.2">
      <c r="A1407" s="245"/>
      <c r="B1407" s="294"/>
      <c r="C1407" s="295"/>
      <c r="D1407" s="296"/>
      <c r="E1407" s="297"/>
      <c r="F1407" s="298"/>
      <c r="H1407" s="245"/>
      <c r="I1407" s="245"/>
    </row>
    <row r="1408" spans="1:9" x14ac:dyDescent="0.2">
      <c r="A1408" s="245"/>
      <c r="B1408" s="294"/>
      <c r="C1408" s="295"/>
      <c r="D1408" s="296"/>
      <c r="E1408" s="297"/>
      <c r="F1408" s="298"/>
      <c r="H1408" s="245"/>
      <c r="I1408" s="245"/>
    </row>
    <row r="1409" spans="1:9" x14ac:dyDescent="0.2">
      <c r="A1409" s="245"/>
      <c r="B1409" s="294"/>
      <c r="C1409" s="295"/>
      <c r="D1409" s="296"/>
      <c r="E1409" s="297"/>
      <c r="F1409" s="298"/>
      <c r="H1409" s="245"/>
      <c r="I1409" s="245"/>
    </row>
    <row r="1410" spans="1:9" x14ac:dyDescent="0.2">
      <c r="A1410" s="245"/>
      <c r="B1410" s="294"/>
      <c r="C1410" s="295"/>
      <c r="D1410" s="296"/>
      <c r="E1410" s="297"/>
      <c r="F1410" s="298"/>
      <c r="H1410" s="245"/>
      <c r="I1410" s="245"/>
    </row>
    <row r="1411" spans="1:9" x14ac:dyDescent="0.2">
      <c r="A1411" s="245"/>
      <c r="B1411" s="294"/>
      <c r="C1411" s="295"/>
      <c r="D1411" s="296"/>
      <c r="E1411" s="297"/>
      <c r="F1411" s="298"/>
      <c r="H1411" s="245"/>
      <c r="I1411" s="245"/>
    </row>
    <row r="1412" spans="1:9" x14ac:dyDescent="0.2">
      <c r="A1412" s="245"/>
      <c r="B1412" s="294"/>
      <c r="C1412" s="295"/>
      <c r="D1412" s="296"/>
      <c r="E1412" s="297"/>
      <c r="F1412" s="298"/>
      <c r="H1412" s="245"/>
      <c r="I1412" s="245"/>
    </row>
    <row r="1413" spans="1:9" x14ac:dyDescent="0.2">
      <c r="A1413" s="245"/>
      <c r="B1413" s="294"/>
      <c r="C1413" s="295"/>
      <c r="D1413" s="296"/>
      <c r="E1413" s="297"/>
      <c r="F1413" s="298"/>
      <c r="H1413" s="245"/>
      <c r="I1413" s="245"/>
    </row>
    <row r="1414" spans="1:9" x14ac:dyDescent="0.2">
      <c r="A1414" s="245"/>
      <c r="B1414" s="294"/>
      <c r="C1414" s="295"/>
      <c r="D1414" s="296"/>
      <c r="E1414" s="297"/>
      <c r="F1414" s="298"/>
      <c r="H1414" s="245"/>
      <c r="I1414" s="245"/>
    </row>
    <row r="1415" spans="1:9" x14ac:dyDescent="0.2">
      <c r="A1415" s="245"/>
      <c r="B1415" s="294"/>
      <c r="C1415" s="295"/>
      <c r="D1415" s="296"/>
      <c r="E1415" s="297"/>
      <c r="F1415" s="298"/>
      <c r="H1415" s="245"/>
      <c r="I1415" s="245"/>
    </row>
    <row r="1416" spans="1:9" x14ac:dyDescent="0.2">
      <c r="A1416" s="245"/>
      <c r="B1416" s="294"/>
      <c r="C1416" s="295"/>
      <c r="D1416" s="296"/>
      <c r="E1416" s="297"/>
      <c r="F1416" s="298"/>
      <c r="H1416" s="245"/>
      <c r="I1416" s="245"/>
    </row>
    <row r="1417" spans="1:9" x14ac:dyDescent="0.2">
      <c r="A1417" s="245"/>
      <c r="B1417" s="294"/>
      <c r="C1417" s="295"/>
      <c r="D1417" s="296"/>
      <c r="E1417" s="297"/>
      <c r="F1417" s="298"/>
      <c r="H1417" s="245"/>
      <c r="I1417" s="245"/>
    </row>
    <row r="1418" spans="1:9" x14ac:dyDescent="0.2">
      <c r="B1418" s="294"/>
      <c r="C1418" s="295"/>
      <c r="D1418" s="296"/>
      <c r="E1418" s="297"/>
      <c r="F1418" s="298"/>
      <c r="H1418" s="245"/>
      <c r="I1418" s="245"/>
    </row>
    <row r="1419" spans="1:9" x14ac:dyDescent="0.2">
      <c r="A1419" s="245"/>
      <c r="B1419" s="294"/>
      <c r="C1419" s="295"/>
      <c r="D1419" s="296"/>
      <c r="E1419" s="297"/>
      <c r="F1419" s="298"/>
      <c r="H1419" s="245"/>
      <c r="I1419" s="245"/>
    </row>
    <row r="1420" spans="1:9" x14ac:dyDescent="0.2">
      <c r="A1420" s="245"/>
      <c r="C1420" s="304"/>
      <c r="D1420" s="303"/>
      <c r="E1420" s="305"/>
      <c r="F1420" s="306"/>
      <c r="H1420" s="245"/>
      <c r="I1420" s="245"/>
    </row>
    <row r="1421" spans="1:9" x14ac:dyDescent="0.2">
      <c r="A1421" s="245"/>
      <c r="B1421" s="294"/>
      <c r="H1421" s="245"/>
      <c r="I1421" s="245"/>
    </row>
    <row r="1422" spans="1:9" x14ac:dyDescent="0.2">
      <c r="A1422" s="245"/>
      <c r="B1422" s="294"/>
      <c r="H1422" s="245"/>
      <c r="I1422" s="245"/>
    </row>
    <row r="1423" spans="1:9" x14ac:dyDescent="0.2">
      <c r="A1423" s="245"/>
      <c r="B1423" s="294"/>
      <c r="H1423" s="245"/>
      <c r="I1423" s="245"/>
    </row>
    <row r="1424" spans="1:9" x14ac:dyDescent="0.2">
      <c r="A1424" s="245"/>
      <c r="B1424" s="294"/>
      <c r="C1424" s="294"/>
      <c r="E1424" s="310"/>
      <c r="F1424" s="245"/>
      <c r="H1424" s="245"/>
      <c r="I1424" s="245"/>
    </row>
    <row r="1425" spans="1:9" x14ac:dyDescent="0.2">
      <c r="A1425" s="245"/>
      <c r="B1425" s="294"/>
      <c r="C1425" s="294"/>
      <c r="E1425" s="310"/>
      <c r="F1425" s="245"/>
      <c r="H1425" s="245"/>
      <c r="I1425" s="245"/>
    </row>
    <row r="1426" spans="1:9" x14ac:dyDescent="0.2">
      <c r="A1426" s="245"/>
      <c r="B1426" s="294"/>
      <c r="C1426" s="294"/>
      <c r="E1426" s="310"/>
      <c r="F1426" s="245"/>
      <c r="H1426" s="245"/>
      <c r="I1426" s="245"/>
    </row>
    <row r="1427" spans="1:9" x14ac:dyDescent="0.2">
      <c r="A1427" s="245"/>
      <c r="B1427" s="294"/>
      <c r="C1427" s="294"/>
      <c r="E1427" s="310"/>
      <c r="F1427" s="245"/>
      <c r="H1427" s="245"/>
      <c r="I1427" s="245"/>
    </row>
    <row r="1428" spans="1:9" x14ac:dyDescent="0.2">
      <c r="A1428" s="245"/>
      <c r="B1428" s="294"/>
      <c r="C1428" s="294"/>
      <c r="E1428" s="310"/>
      <c r="F1428" s="245"/>
      <c r="H1428" s="245"/>
      <c r="I1428" s="245"/>
    </row>
    <row r="1429" spans="1:9" x14ac:dyDescent="0.2">
      <c r="A1429" s="245"/>
      <c r="B1429" s="294"/>
      <c r="C1429" s="294"/>
      <c r="E1429" s="310"/>
      <c r="F1429" s="245"/>
    </row>
    <row r="1430" spans="1:9" x14ac:dyDescent="0.2">
      <c r="A1430" s="245"/>
      <c r="B1430" s="294"/>
      <c r="C1430" s="294"/>
      <c r="E1430" s="310"/>
      <c r="F1430" s="245"/>
    </row>
    <row r="1431" spans="1:9" x14ac:dyDescent="0.2">
      <c r="A1431" s="245"/>
      <c r="B1431" s="294"/>
      <c r="C1431" s="294"/>
      <c r="E1431" s="310"/>
      <c r="F1431" s="245"/>
    </row>
    <row r="1432" spans="1:9" x14ac:dyDescent="0.2">
      <c r="A1432" s="245"/>
      <c r="B1432" s="294"/>
      <c r="C1432" s="294"/>
      <c r="E1432" s="310"/>
      <c r="F1432" s="245"/>
    </row>
    <row r="1433" spans="1:9" x14ac:dyDescent="0.2">
      <c r="A1433" s="245"/>
      <c r="B1433" s="294"/>
      <c r="C1433" s="294"/>
      <c r="E1433" s="310"/>
      <c r="F1433" s="245"/>
    </row>
    <row r="1434" spans="1:9" x14ac:dyDescent="0.2">
      <c r="A1434" s="245"/>
      <c r="B1434" s="294"/>
      <c r="C1434" s="294"/>
      <c r="E1434" s="310"/>
      <c r="F1434" s="245"/>
    </row>
    <row r="1435" spans="1:9" x14ac:dyDescent="0.2">
      <c r="A1435" s="245"/>
      <c r="B1435" s="294"/>
      <c r="C1435" s="294"/>
      <c r="E1435" s="310"/>
      <c r="F1435" s="245"/>
    </row>
    <row r="1436" spans="1:9" x14ac:dyDescent="0.2">
      <c r="A1436" s="245"/>
      <c r="B1436" s="294"/>
      <c r="C1436" s="294"/>
      <c r="E1436" s="310"/>
      <c r="F1436" s="245"/>
    </row>
    <row r="1437" spans="1:9" x14ac:dyDescent="0.2">
      <c r="A1437" s="245"/>
      <c r="B1437" s="294"/>
      <c r="C1437" s="294"/>
      <c r="E1437" s="310"/>
      <c r="F1437" s="245"/>
    </row>
    <row r="1438" spans="1:9" x14ac:dyDescent="0.2">
      <c r="A1438" s="245"/>
      <c r="B1438" s="294"/>
      <c r="C1438" s="294"/>
      <c r="E1438" s="310"/>
      <c r="F1438" s="245"/>
    </row>
    <row r="1439" spans="1:9" x14ac:dyDescent="0.2">
      <c r="A1439" s="245"/>
      <c r="B1439" s="294"/>
      <c r="C1439" s="294"/>
      <c r="E1439" s="310"/>
      <c r="F1439" s="245"/>
    </row>
    <row r="1440" spans="1:9" x14ac:dyDescent="0.2">
      <c r="A1440" s="245"/>
      <c r="B1440" s="294"/>
      <c r="C1440" s="294"/>
      <c r="E1440" s="310"/>
      <c r="F1440" s="245"/>
    </row>
    <row r="1441" spans="1:6" x14ac:dyDescent="0.2">
      <c r="A1441" s="245"/>
      <c r="B1441" s="294"/>
      <c r="C1441" s="294"/>
      <c r="E1441" s="310"/>
      <c r="F1441" s="245"/>
    </row>
    <row r="1442" spans="1:6" x14ac:dyDescent="0.2">
      <c r="A1442" s="245"/>
      <c r="B1442" s="294"/>
      <c r="C1442" s="294"/>
      <c r="E1442" s="310"/>
      <c r="F1442" s="245"/>
    </row>
    <row r="1443" spans="1:6" x14ac:dyDescent="0.2">
      <c r="A1443" s="245"/>
      <c r="B1443" s="294"/>
      <c r="C1443" s="294"/>
      <c r="E1443" s="310"/>
      <c r="F1443" s="245"/>
    </row>
    <row r="1444" spans="1:6" x14ac:dyDescent="0.2">
      <c r="A1444" s="245"/>
      <c r="B1444" s="294"/>
      <c r="C1444" s="294"/>
      <c r="E1444" s="310"/>
      <c r="F1444" s="245"/>
    </row>
    <row r="1445" spans="1:6" x14ac:dyDescent="0.2">
      <c r="A1445" s="245"/>
      <c r="B1445" s="294"/>
      <c r="C1445" s="294"/>
      <c r="E1445" s="310"/>
      <c r="F1445" s="245"/>
    </row>
    <row r="1461" spans="1:1" x14ac:dyDescent="0.2">
      <c r="A1461" s="245"/>
    </row>
    <row r="1462" spans="1:1" x14ac:dyDescent="0.2">
      <c r="A1462" s="245"/>
    </row>
    <row r="1463" spans="1:1" x14ac:dyDescent="0.2">
      <c r="A1463" s="245"/>
    </row>
    <row r="1464" spans="1:1" x14ac:dyDescent="0.2">
      <c r="A1464" s="245"/>
    </row>
    <row r="1465" spans="1:1" x14ac:dyDescent="0.2">
      <c r="A1465" s="245"/>
    </row>
    <row r="1466" spans="1:1" x14ac:dyDescent="0.2">
      <c r="A1466" s="245"/>
    </row>
    <row r="1467" spans="1:1" x14ac:dyDescent="0.2">
      <c r="A1467" s="245"/>
    </row>
    <row r="1468" spans="1:1" x14ac:dyDescent="0.2">
      <c r="A1468" s="245"/>
    </row>
    <row r="1469" spans="1:1" x14ac:dyDescent="0.2">
      <c r="A1469" s="245"/>
    </row>
    <row r="1470" spans="1:1" x14ac:dyDescent="0.2">
      <c r="A1470" s="245"/>
    </row>
    <row r="1471" spans="1:1" x14ac:dyDescent="0.2">
      <c r="A1471" s="245"/>
    </row>
    <row r="1472" spans="1:1" x14ac:dyDescent="0.2">
      <c r="A1472" s="245"/>
    </row>
    <row r="1474" spans="1:1" x14ac:dyDescent="0.2">
      <c r="A1474" s="245"/>
    </row>
    <row r="1475" spans="1:1" x14ac:dyDescent="0.2">
      <c r="A1475" s="245"/>
    </row>
    <row r="1476" spans="1:1" x14ac:dyDescent="0.2">
      <c r="A1476" s="245"/>
    </row>
    <row r="1477" spans="1:1" x14ac:dyDescent="0.2">
      <c r="A1477" s="245"/>
    </row>
    <row r="1478" spans="1:1" x14ac:dyDescent="0.2">
      <c r="A1478" s="245"/>
    </row>
    <row r="1479" spans="1:1" x14ac:dyDescent="0.2">
      <c r="A1479" s="245"/>
    </row>
    <row r="1480" spans="1:1" x14ac:dyDescent="0.2">
      <c r="A1480" s="245"/>
    </row>
    <row r="1481" spans="1:1" x14ac:dyDescent="0.2">
      <c r="A1481" s="245"/>
    </row>
    <row r="1482" spans="1:1" x14ac:dyDescent="0.2">
      <c r="A1482" s="245"/>
    </row>
    <row r="1483" spans="1:1" x14ac:dyDescent="0.2">
      <c r="A1483" s="245"/>
    </row>
    <row r="1484" spans="1:1" x14ac:dyDescent="0.2">
      <c r="A1484" s="245"/>
    </row>
    <row r="1485" spans="1:1" x14ac:dyDescent="0.2">
      <c r="A1485" s="245"/>
    </row>
    <row r="1486" spans="1:1" x14ac:dyDescent="0.2">
      <c r="A1486" s="245"/>
    </row>
    <row r="1487" spans="1:1" x14ac:dyDescent="0.2">
      <c r="A1487" s="245"/>
    </row>
    <row r="1488" spans="1:1" x14ac:dyDescent="0.2">
      <c r="A1488" s="245"/>
    </row>
    <row r="1489" spans="1:6" x14ac:dyDescent="0.2">
      <c r="A1489" s="245"/>
    </row>
    <row r="1490" spans="1:6" x14ac:dyDescent="0.2">
      <c r="A1490" s="245"/>
    </row>
    <row r="1492" spans="1:6" x14ac:dyDescent="0.2">
      <c r="A1492" s="245"/>
      <c r="B1492" s="294"/>
      <c r="C1492" s="294"/>
      <c r="E1492" s="310"/>
      <c r="F1492" s="245"/>
    </row>
    <row r="1493" spans="1:6" x14ac:dyDescent="0.2">
      <c r="A1493" s="245"/>
      <c r="B1493" s="294"/>
      <c r="C1493" s="294"/>
      <c r="E1493" s="310"/>
      <c r="F1493" s="245"/>
    </row>
    <row r="1494" spans="1:6" x14ac:dyDescent="0.2">
      <c r="A1494" s="245"/>
      <c r="B1494" s="294"/>
      <c r="C1494" s="294"/>
      <c r="E1494" s="310"/>
      <c r="F1494" s="245"/>
    </row>
    <row r="1495" spans="1:6" x14ac:dyDescent="0.2">
      <c r="A1495" s="245"/>
      <c r="B1495" s="294"/>
      <c r="C1495" s="294"/>
      <c r="E1495" s="310"/>
      <c r="F1495" s="245"/>
    </row>
    <row r="1496" spans="1:6" x14ac:dyDescent="0.2">
      <c r="A1496" s="245"/>
      <c r="B1496" s="294"/>
      <c r="C1496" s="294"/>
      <c r="E1496" s="310"/>
      <c r="F1496" s="245"/>
    </row>
    <row r="1497" spans="1:6" x14ac:dyDescent="0.2">
      <c r="A1497" s="245"/>
      <c r="B1497" s="294"/>
      <c r="C1497" s="294"/>
      <c r="E1497" s="310"/>
      <c r="F1497" s="245"/>
    </row>
    <row r="1498" spans="1:6" x14ac:dyDescent="0.2">
      <c r="A1498" s="245"/>
      <c r="B1498" s="294"/>
      <c r="C1498" s="294"/>
      <c r="E1498" s="310"/>
      <c r="F1498" s="245"/>
    </row>
    <row r="1499" spans="1:6" x14ac:dyDescent="0.2">
      <c r="A1499" s="245"/>
      <c r="B1499" s="294"/>
      <c r="C1499" s="294"/>
      <c r="E1499" s="310"/>
      <c r="F1499" s="245"/>
    </row>
    <row r="1500" spans="1:6" x14ac:dyDescent="0.2">
      <c r="A1500" s="245"/>
      <c r="B1500" s="294"/>
      <c r="C1500" s="294"/>
      <c r="E1500" s="310"/>
      <c r="F1500" s="245"/>
    </row>
    <row r="1501" spans="1:6" x14ac:dyDescent="0.2">
      <c r="A1501" s="245"/>
      <c r="B1501" s="294"/>
      <c r="C1501" s="294"/>
      <c r="E1501" s="310"/>
      <c r="F1501" s="245"/>
    </row>
    <row r="1502" spans="1:6" x14ac:dyDescent="0.2">
      <c r="A1502" s="245"/>
      <c r="B1502" s="294"/>
      <c r="C1502" s="294"/>
      <c r="E1502" s="310"/>
      <c r="F1502" s="245"/>
    </row>
    <row r="1503" spans="1:6" x14ac:dyDescent="0.2">
      <c r="A1503" s="245"/>
      <c r="B1503" s="294"/>
      <c r="C1503" s="294"/>
      <c r="E1503" s="310"/>
      <c r="F1503" s="245"/>
    </row>
    <row r="1504" spans="1:6" x14ac:dyDescent="0.2">
      <c r="A1504" s="245"/>
      <c r="B1504" s="294"/>
      <c r="C1504" s="294"/>
      <c r="E1504" s="310"/>
      <c r="F1504" s="245"/>
    </row>
    <row r="1505" spans="1:6" x14ac:dyDescent="0.2">
      <c r="A1505" s="245"/>
      <c r="B1505" s="294"/>
      <c r="C1505" s="294"/>
      <c r="E1505" s="310"/>
      <c r="F1505" s="245"/>
    </row>
    <row r="1506" spans="1:6" x14ac:dyDescent="0.2">
      <c r="A1506" s="245"/>
      <c r="B1506" s="294"/>
      <c r="C1506" s="294"/>
      <c r="E1506" s="310"/>
      <c r="F1506" s="245"/>
    </row>
    <row r="1507" spans="1:6" x14ac:dyDescent="0.2">
      <c r="A1507" s="245"/>
      <c r="B1507" s="294"/>
      <c r="C1507" s="294"/>
      <c r="E1507" s="310"/>
      <c r="F1507" s="245"/>
    </row>
    <row r="1508" spans="1:6" x14ac:dyDescent="0.2">
      <c r="A1508" s="245"/>
    </row>
    <row r="1510" spans="1:6" x14ac:dyDescent="0.2">
      <c r="A1510" s="245"/>
    </row>
    <row r="1511" spans="1:6" x14ac:dyDescent="0.2">
      <c r="A1511" s="245"/>
    </row>
    <row r="1512" spans="1:6" x14ac:dyDescent="0.2">
      <c r="A1512" s="245"/>
    </row>
    <row r="1513" spans="1:6" x14ac:dyDescent="0.2">
      <c r="A1513" s="245"/>
    </row>
    <row r="1514" spans="1:6" x14ac:dyDescent="0.2">
      <c r="A1514" s="245"/>
    </row>
    <row r="1515" spans="1:6" x14ac:dyDescent="0.2">
      <c r="A1515" s="245"/>
    </row>
    <row r="1516" spans="1:6" x14ac:dyDescent="0.2">
      <c r="A1516" s="245"/>
    </row>
    <row r="1517" spans="1:6" x14ac:dyDescent="0.2">
      <c r="A1517" s="245"/>
    </row>
    <row r="1518" spans="1:6" x14ac:dyDescent="0.2">
      <c r="A1518" s="245"/>
    </row>
    <row r="1519" spans="1:6" x14ac:dyDescent="0.2">
      <c r="A1519" s="245"/>
    </row>
    <row r="1520" spans="1:6" x14ac:dyDescent="0.2">
      <c r="A1520" s="245"/>
    </row>
    <row r="1521" spans="1:1" x14ac:dyDescent="0.2">
      <c r="A1521" s="245"/>
    </row>
    <row r="1522" spans="1:1" x14ac:dyDescent="0.2">
      <c r="A1522" s="245"/>
    </row>
    <row r="1523" spans="1:1" x14ac:dyDescent="0.2">
      <c r="A1523" s="245"/>
    </row>
    <row r="1525" spans="1:1" x14ac:dyDescent="0.2">
      <c r="A1525" s="245"/>
    </row>
    <row r="1526" spans="1:1" x14ac:dyDescent="0.2">
      <c r="A1526" s="245"/>
    </row>
    <row r="1527" spans="1:1" x14ac:dyDescent="0.2">
      <c r="A1527" s="245"/>
    </row>
    <row r="1528" spans="1:1" x14ac:dyDescent="0.2">
      <c r="A1528" s="245"/>
    </row>
    <row r="1529" spans="1:1" x14ac:dyDescent="0.2">
      <c r="A1529" s="245"/>
    </row>
    <row r="1530" spans="1:1" x14ac:dyDescent="0.2">
      <c r="A1530" s="245"/>
    </row>
    <row r="1531" spans="1:1" x14ac:dyDescent="0.2">
      <c r="A1531" s="245"/>
    </row>
    <row r="1532" spans="1:1" x14ac:dyDescent="0.2">
      <c r="A1532" s="245"/>
    </row>
    <row r="1533" spans="1:1" x14ac:dyDescent="0.2">
      <c r="A1533" s="245"/>
    </row>
    <row r="1534" spans="1:1" x14ac:dyDescent="0.2">
      <c r="A1534" s="245"/>
    </row>
    <row r="1535" spans="1:1" x14ac:dyDescent="0.2">
      <c r="A1535" s="245"/>
    </row>
    <row r="1536" spans="1:1" x14ac:dyDescent="0.2">
      <c r="A1536" s="245"/>
    </row>
    <row r="1537" spans="1:1" x14ac:dyDescent="0.2">
      <c r="A1537" s="245"/>
    </row>
    <row r="1538" spans="1:1" x14ac:dyDescent="0.2">
      <c r="A1538" s="245"/>
    </row>
    <row r="1540" spans="1:1" x14ac:dyDescent="0.2">
      <c r="A1540" s="245"/>
    </row>
    <row r="1541" spans="1:1" x14ac:dyDescent="0.2">
      <c r="A1541" s="245"/>
    </row>
    <row r="1542" spans="1:1" x14ac:dyDescent="0.2">
      <c r="A1542" s="245"/>
    </row>
    <row r="1543" spans="1:1" x14ac:dyDescent="0.2">
      <c r="A1543" s="245"/>
    </row>
    <row r="1544" spans="1:1" x14ac:dyDescent="0.2">
      <c r="A1544" s="245"/>
    </row>
    <row r="1545" spans="1:1" x14ac:dyDescent="0.2">
      <c r="A1545" s="245"/>
    </row>
    <row r="1546" spans="1:1" x14ac:dyDescent="0.2">
      <c r="A1546" s="245"/>
    </row>
    <row r="1547" spans="1:1" x14ac:dyDescent="0.2">
      <c r="A1547" s="245"/>
    </row>
    <row r="1548" spans="1:1" x14ac:dyDescent="0.2">
      <c r="A1548" s="245"/>
    </row>
    <row r="1549" spans="1:1" x14ac:dyDescent="0.2">
      <c r="A1549" s="245"/>
    </row>
    <row r="1550" spans="1:1" x14ac:dyDescent="0.2">
      <c r="A1550" s="245"/>
    </row>
    <row r="1551" spans="1:1" x14ac:dyDescent="0.2">
      <c r="A1551" s="245"/>
    </row>
    <row r="1552" spans="1:1" x14ac:dyDescent="0.2">
      <c r="A1552" s="245"/>
    </row>
    <row r="1554" spans="1:6" x14ac:dyDescent="0.2">
      <c r="A1554" s="245"/>
    </row>
    <row r="1555" spans="1:6" x14ac:dyDescent="0.2">
      <c r="A1555" s="245"/>
    </row>
    <row r="1556" spans="1:6" x14ac:dyDescent="0.2">
      <c r="A1556" s="245"/>
      <c r="B1556" s="294"/>
      <c r="C1556" s="294"/>
      <c r="E1556" s="310"/>
      <c r="F1556" s="245"/>
    </row>
    <row r="1557" spans="1:6" x14ac:dyDescent="0.2">
      <c r="A1557" s="245"/>
      <c r="B1557" s="294"/>
      <c r="C1557" s="294"/>
      <c r="E1557" s="310"/>
      <c r="F1557" s="245"/>
    </row>
    <row r="1558" spans="1:6" x14ac:dyDescent="0.2">
      <c r="A1558" s="245"/>
      <c r="B1558" s="294"/>
      <c r="C1558" s="294"/>
      <c r="E1558" s="310"/>
      <c r="F1558" s="245"/>
    </row>
    <row r="1559" spans="1:6" x14ac:dyDescent="0.2">
      <c r="A1559" s="245"/>
      <c r="B1559" s="294"/>
      <c r="C1559" s="294"/>
      <c r="E1559" s="310"/>
      <c r="F1559" s="245"/>
    </row>
    <row r="1560" spans="1:6" x14ac:dyDescent="0.2">
      <c r="A1560" s="245"/>
      <c r="B1560" s="294"/>
      <c r="C1560" s="294"/>
      <c r="E1560" s="310"/>
      <c r="F1560" s="245"/>
    </row>
    <row r="1561" spans="1:6" x14ac:dyDescent="0.2">
      <c r="A1561" s="245"/>
      <c r="B1561" s="294"/>
      <c r="C1561" s="294"/>
      <c r="E1561" s="310"/>
      <c r="F1561" s="245"/>
    </row>
    <row r="1562" spans="1:6" x14ac:dyDescent="0.2">
      <c r="A1562" s="245"/>
      <c r="B1562" s="294"/>
      <c r="C1562" s="294"/>
      <c r="E1562" s="310"/>
      <c r="F1562" s="245"/>
    </row>
    <row r="1563" spans="1:6" x14ac:dyDescent="0.2">
      <c r="A1563" s="245"/>
      <c r="B1563" s="294"/>
      <c r="C1563" s="294"/>
      <c r="E1563" s="310"/>
      <c r="F1563" s="245"/>
    </row>
    <row r="1564" spans="1:6" x14ac:dyDescent="0.2">
      <c r="A1564" s="245"/>
      <c r="B1564" s="294"/>
      <c r="C1564" s="294"/>
      <c r="E1564" s="310"/>
      <c r="F1564" s="245"/>
    </row>
    <row r="1565" spans="1:6" x14ac:dyDescent="0.2">
      <c r="A1565" s="245"/>
      <c r="B1565" s="294"/>
      <c r="C1565" s="294"/>
      <c r="E1565" s="310"/>
      <c r="F1565" s="245"/>
    </row>
    <row r="1566" spans="1:6" x14ac:dyDescent="0.2">
      <c r="A1566" s="245"/>
      <c r="B1566" s="294"/>
      <c r="C1566" s="294"/>
      <c r="E1566" s="310"/>
      <c r="F1566" s="245"/>
    </row>
    <row r="1567" spans="1:6" x14ac:dyDescent="0.2">
      <c r="A1567" s="245"/>
      <c r="B1567" s="294"/>
      <c r="C1567" s="294"/>
      <c r="E1567" s="310"/>
      <c r="F1567" s="245"/>
    </row>
    <row r="1568" spans="1:6" x14ac:dyDescent="0.2">
      <c r="A1568" s="245"/>
      <c r="B1568" s="294"/>
      <c r="C1568" s="294"/>
      <c r="E1568" s="310"/>
      <c r="F1568" s="245"/>
    </row>
    <row r="1569" spans="1:6" x14ac:dyDescent="0.2">
      <c r="A1569" s="245"/>
      <c r="B1569" s="294"/>
      <c r="C1569" s="294"/>
      <c r="E1569" s="310"/>
      <c r="F1569" s="245"/>
    </row>
    <row r="1570" spans="1:6" x14ac:dyDescent="0.2">
      <c r="A1570" s="245"/>
      <c r="B1570" s="294"/>
      <c r="C1570" s="294"/>
      <c r="E1570" s="310"/>
      <c r="F1570" s="245"/>
    </row>
    <row r="1571" spans="1:6" x14ac:dyDescent="0.2">
      <c r="A1571" s="245"/>
      <c r="B1571" s="294"/>
      <c r="C1571" s="294"/>
      <c r="E1571" s="310"/>
      <c r="F1571" s="245"/>
    </row>
    <row r="1572" spans="1:6" x14ac:dyDescent="0.2">
      <c r="A1572" s="245"/>
    </row>
    <row r="1573" spans="1:6" x14ac:dyDescent="0.2">
      <c r="A1573" s="245"/>
    </row>
    <row r="1574" spans="1:6" x14ac:dyDescent="0.2">
      <c r="A1574" s="245"/>
    </row>
    <row r="1575" spans="1:6" x14ac:dyDescent="0.2">
      <c r="A1575" s="245"/>
    </row>
    <row r="1576" spans="1:6" x14ac:dyDescent="0.2">
      <c r="A1576" s="245"/>
    </row>
    <row r="1577" spans="1:6" x14ac:dyDescent="0.2">
      <c r="A1577" s="245"/>
    </row>
    <row r="1578" spans="1:6" x14ac:dyDescent="0.2">
      <c r="A1578" s="245"/>
    </row>
    <row r="1580" spans="1:6" x14ac:dyDescent="0.2">
      <c r="A1580" s="245"/>
    </row>
    <row r="1581" spans="1:6" x14ac:dyDescent="0.2">
      <c r="A1581" s="245"/>
    </row>
    <row r="1582" spans="1:6" x14ac:dyDescent="0.2">
      <c r="A1582" s="245"/>
    </row>
    <row r="1583" spans="1:6" x14ac:dyDescent="0.2">
      <c r="A1583" s="245"/>
    </row>
    <row r="1584" spans="1:6" x14ac:dyDescent="0.2">
      <c r="A1584" s="245"/>
    </row>
    <row r="1585" spans="1:1" x14ac:dyDescent="0.2">
      <c r="A1585" s="245"/>
    </row>
    <row r="1586" spans="1:1" x14ac:dyDescent="0.2">
      <c r="A1586" s="245"/>
    </row>
    <row r="1587" spans="1:1" x14ac:dyDescent="0.2">
      <c r="A1587" s="245"/>
    </row>
    <row r="1588" spans="1:1" x14ac:dyDescent="0.2">
      <c r="A1588" s="245"/>
    </row>
    <row r="1589" spans="1:1" x14ac:dyDescent="0.2">
      <c r="A1589" s="245"/>
    </row>
    <row r="1590" spans="1:1" x14ac:dyDescent="0.2">
      <c r="A1590" s="245"/>
    </row>
    <row r="1591" spans="1:1" x14ac:dyDescent="0.2">
      <c r="A1591" s="245"/>
    </row>
    <row r="1592" spans="1:1" x14ac:dyDescent="0.2">
      <c r="A1592" s="245"/>
    </row>
    <row r="1593" spans="1:1" x14ac:dyDescent="0.2">
      <c r="A1593" s="245"/>
    </row>
    <row r="1595" spans="1:1" x14ac:dyDescent="0.2">
      <c r="A1595" s="245"/>
    </row>
    <row r="1596" spans="1:1" x14ac:dyDescent="0.2">
      <c r="A1596" s="245"/>
    </row>
    <row r="1597" spans="1:1" x14ac:dyDescent="0.2">
      <c r="A1597" s="245"/>
    </row>
    <row r="1598" spans="1:1" x14ac:dyDescent="0.2">
      <c r="A1598" s="245"/>
    </row>
    <row r="1599" spans="1:1" x14ac:dyDescent="0.2">
      <c r="A1599" s="245"/>
    </row>
    <row r="1600" spans="1:1" x14ac:dyDescent="0.2">
      <c r="A1600" s="245"/>
    </row>
    <row r="1601" spans="1:1" x14ac:dyDescent="0.2">
      <c r="A1601" s="245"/>
    </row>
    <row r="1602" spans="1:1" x14ac:dyDescent="0.2">
      <c r="A1602" s="245"/>
    </row>
    <row r="1603" spans="1:1" x14ac:dyDescent="0.2">
      <c r="A1603" s="245"/>
    </row>
    <row r="1604" spans="1:1" x14ac:dyDescent="0.2">
      <c r="A1604" s="245"/>
    </row>
    <row r="1606" spans="1:1" x14ac:dyDescent="0.2">
      <c r="A1606" s="245"/>
    </row>
    <row r="1607" spans="1:1" x14ac:dyDescent="0.2">
      <c r="A1607" s="245"/>
    </row>
    <row r="1608" spans="1:1" x14ac:dyDescent="0.2">
      <c r="A1608" s="245"/>
    </row>
    <row r="1609" spans="1:1" x14ac:dyDescent="0.2">
      <c r="A1609" s="245"/>
    </row>
    <row r="1610" spans="1:1" x14ac:dyDescent="0.2">
      <c r="A1610" s="245"/>
    </row>
    <row r="1611" spans="1:1" x14ac:dyDescent="0.2">
      <c r="A1611" s="245"/>
    </row>
    <row r="1612" spans="1:1" x14ac:dyDescent="0.2">
      <c r="A1612" s="245"/>
    </row>
    <row r="1613" spans="1:1" x14ac:dyDescent="0.2">
      <c r="A1613" s="245"/>
    </row>
    <row r="1614" spans="1:1" x14ac:dyDescent="0.2">
      <c r="A1614" s="245"/>
    </row>
    <row r="1615" spans="1:1" x14ac:dyDescent="0.2">
      <c r="A1615" s="245"/>
    </row>
    <row r="1616" spans="1:1" x14ac:dyDescent="0.2">
      <c r="A1616" s="245"/>
    </row>
    <row r="1617" spans="1:1" x14ac:dyDescent="0.2">
      <c r="A1617" s="245"/>
    </row>
    <row r="1618" spans="1:1" x14ac:dyDescent="0.2">
      <c r="A1618" s="245"/>
    </row>
    <row r="1619" spans="1:1" x14ac:dyDescent="0.2">
      <c r="A1619" s="245"/>
    </row>
    <row r="1621" spans="1:1" x14ac:dyDescent="0.2">
      <c r="A1621" s="245"/>
    </row>
    <row r="1622" spans="1:1" x14ac:dyDescent="0.2">
      <c r="A1622" s="245"/>
    </row>
    <row r="1623" spans="1:1" x14ac:dyDescent="0.2">
      <c r="A1623" s="245"/>
    </row>
    <row r="1624" spans="1:1" x14ac:dyDescent="0.2">
      <c r="A1624" s="245"/>
    </row>
    <row r="1625" spans="1:1" x14ac:dyDescent="0.2">
      <c r="A1625" s="245"/>
    </row>
    <row r="1626" spans="1:1" x14ac:dyDescent="0.2">
      <c r="A1626" s="245"/>
    </row>
    <row r="1627" spans="1:1" x14ac:dyDescent="0.2">
      <c r="A1627" s="245"/>
    </row>
    <row r="1628" spans="1:1" x14ac:dyDescent="0.2">
      <c r="A1628" s="245"/>
    </row>
    <row r="1629" spans="1:1" x14ac:dyDescent="0.2">
      <c r="A1629" s="245"/>
    </row>
    <row r="1630" spans="1:1" x14ac:dyDescent="0.2">
      <c r="A1630" s="245"/>
    </row>
    <row r="1631" spans="1:1" x14ac:dyDescent="0.2">
      <c r="A1631" s="245"/>
    </row>
    <row r="1632" spans="1:1" x14ac:dyDescent="0.2">
      <c r="A1632" s="245"/>
    </row>
    <row r="1633" spans="1:1" x14ac:dyDescent="0.2">
      <c r="A1633" s="245"/>
    </row>
    <row r="1634" spans="1:1" x14ac:dyDescent="0.2">
      <c r="A1634" s="245"/>
    </row>
    <row r="1636" spans="1:1" x14ac:dyDescent="0.2">
      <c r="A1636" s="245"/>
    </row>
    <row r="1637" spans="1:1" x14ac:dyDescent="0.2">
      <c r="A1637" s="245"/>
    </row>
    <row r="1638" spans="1:1" x14ac:dyDescent="0.2">
      <c r="A1638" s="245"/>
    </row>
    <row r="1639" spans="1:1" x14ac:dyDescent="0.2">
      <c r="A1639" s="245"/>
    </row>
    <row r="1640" spans="1:1" x14ac:dyDescent="0.2">
      <c r="A1640" s="245"/>
    </row>
    <row r="1641" spans="1:1" x14ac:dyDescent="0.2">
      <c r="A1641" s="245"/>
    </row>
    <row r="1642" spans="1:1" x14ac:dyDescent="0.2">
      <c r="A1642" s="245"/>
    </row>
    <row r="1643" spans="1:1" x14ac:dyDescent="0.2">
      <c r="A1643" s="245"/>
    </row>
    <row r="1644" spans="1:1" x14ac:dyDescent="0.2">
      <c r="A1644" s="245"/>
    </row>
    <row r="1645" spans="1:1" x14ac:dyDescent="0.2">
      <c r="A1645" s="245"/>
    </row>
    <row r="1646" spans="1:1" x14ac:dyDescent="0.2">
      <c r="A1646" s="245"/>
    </row>
    <row r="1647" spans="1:1" x14ac:dyDescent="0.2">
      <c r="A1647" s="245"/>
    </row>
    <row r="1648" spans="1:1" x14ac:dyDescent="0.2">
      <c r="A1648" s="245"/>
    </row>
    <row r="1649" spans="1:1" x14ac:dyDescent="0.2">
      <c r="A1649" s="245"/>
    </row>
    <row r="1651" spans="1:1" x14ac:dyDescent="0.2">
      <c r="A1651" s="245"/>
    </row>
    <row r="1652" spans="1:1" x14ac:dyDescent="0.2">
      <c r="A1652" s="245"/>
    </row>
    <row r="1653" spans="1:1" x14ac:dyDescent="0.2">
      <c r="A1653" s="245"/>
    </row>
    <row r="1654" spans="1:1" x14ac:dyDescent="0.2">
      <c r="A1654" s="245"/>
    </row>
    <row r="1655" spans="1:1" x14ac:dyDescent="0.2">
      <c r="A1655" s="245"/>
    </row>
    <row r="1656" spans="1:1" x14ac:dyDescent="0.2">
      <c r="A1656" s="245"/>
    </row>
    <row r="1657" spans="1:1" x14ac:dyDescent="0.2">
      <c r="A1657" s="245"/>
    </row>
    <row r="1658" spans="1:1" x14ac:dyDescent="0.2">
      <c r="A1658" s="245"/>
    </row>
    <row r="1659" spans="1:1" x14ac:dyDescent="0.2">
      <c r="A1659" s="245"/>
    </row>
    <row r="1660" spans="1:1" x14ac:dyDescent="0.2">
      <c r="A1660" s="245"/>
    </row>
    <row r="1661" spans="1:1" x14ac:dyDescent="0.2">
      <c r="A1661" s="245"/>
    </row>
    <row r="1663" spans="1:1" x14ac:dyDescent="0.2">
      <c r="A1663" s="245"/>
    </row>
    <row r="1664" spans="1:1" x14ac:dyDescent="0.2">
      <c r="A1664" s="245"/>
    </row>
    <row r="1665" spans="1:1" x14ac:dyDescent="0.2">
      <c r="A1665" s="245"/>
    </row>
    <row r="1666" spans="1:1" x14ac:dyDescent="0.2">
      <c r="A1666" s="245"/>
    </row>
    <row r="1667" spans="1:1" x14ac:dyDescent="0.2">
      <c r="A1667" s="245"/>
    </row>
    <row r="1668" spans="1:1" x14ac:dyDescent="0.2">
      <c r="A1668" s="245"/>
    </row>
    <row r="1669" spans="1:1" x14ac:dyDescent="0.2">
      <c r="A1669" s="245"/>
    </row>
    <row r="1670" spans="1:1" x14ac:dyDescent="0.2">
      <c r="A1670" s="245"/>
    </row>
    <row r="1671" spans="1:1" x14ac:dyDescent="0.2">
      <c r="A1671" s="245"/>
    </row>
    <row r="1672" spans="1:1" x14ac:dyDescent="0.2">
      <c r="A1672" s="245"/>
    </row>
    <row r="1673" spans="1:1" x14ac:dyDescent="0.2">
      <c r="A1673" s="245"/>
    </row>
    <row r="1674" spans="1:1" x14ac:dyDescent="0.2">
      <c r="A1674" s="245"/>
    </row>
    <row r="1675" spans="1:1" x14ac:dyDescent="0.2">
      <c r="A1675" s="245"/>
    </row>
    <row r="1677" spans="1:1" x14ac:dyDescent="0.2">
      <c r="A1677" s="245"/>
    </row>
    <row r="1678" spans="1:1" x14ac:dyDescent="0.2">
      <c r="A1678" s="245"/>
    </row>
    <row r="1679" spans="1:1" x14ac:dyDescent="0.2">
      <c r="A1679" s="245"/>
    </row>
    <row r="1680" spans="1:1" x14ac:dyDescent="0.2">
      <c r="A1680" s="245"/>
    </row>
    <row r="1681" spans="1:1" x14ac:dyDescent="0.2">
      <c r="A1681" s="245"/>
    </row>
    <row r="1682" spans="1:1" x14ac:dyDescent="0.2">
      <c r="A1682" s="245"/>
    </row>
    <row r="1683" spans="1:1" x14ac:dyDescent="0.2">
      <c r="A1683" s="245"/>
    </row>
    <row r="1684" spans="1:1" x14ac:dyDescent="0.2">
      <c r="A1684" s="245"/>
    </row>
    <row r="1685" spans="1:1" x14ac:dyDescent="0.2">
      <c r="A1685" s="245"/>
    </row>
    <row r="1686" spans="1:1" x14ac:dyDescent="0.2">
      <c r="A1686" s="245"/>
    </row>
    <row r="1687" spans="1:1" x14ac:dyDescent="0.2">
      <c r="A1687" s="245"/>
    </row>
    <row r="1688" spans="1:1" x14ac:dyDescent="0.2">
      <c r="A1688" s="245"/>
    </row>
    <row r="1689" spans="1:1" x14ac:dyDescent="0.2">
      <c r="A1689" s="245"/>
    </row>
    <row r="1690" spans="1:1" x14ac:dyDescent="0.2">
      <c r="A1690" s="245"/>
    </row>
    <row r="1692" spans="1:1" x14ac:dyDescent="0.2">
      <c r="A1692" s="245"/>
    </row>
    <row r="1693" spans="1:1" x14ac:dyDescent="0.2">
      <c r="A1693" s="245"/>
    </row>
    <row r="1694" spans="1:1" x14ac:dyDescent="0.2">
      <c r="A1694" s="245"/>
    </row>
    <row r="1695" spans="1:1" x14ac:dyDescent="0.2">
      <c r="A1695" s="245"/>
    </row>
    <row r="1696" spans="1:1" x14ac:dyDescent="0.2">
      <c r="A1696" s="245"/>
    </row>
    <row r="1697" spans="1:1" x14ac:dyDescent="0.2">
      <c r="A1697" s="245"/>
    </row>
    <row r="1698" spans="1:1" x14ac:dyDescent="0.2">
      <c r="A1698" s="245"/>
    </row>
    <row r="1699" spans="1:1" x14ac:dyDescent="0.2">
      <c r="A1699" s="245"/>
    </row>
    <row r="1700" spans="1:1" x14ac:dyDescent="0.2">
      <c r="A1700" s="245"/>
    </row>
    <row r="1701" spans="1:1" x14ac:dyDescent="0.2">
      <c r="A1701" s="245"/>
    </row>
    <row r="1702" spans="1:1" x14ac:dyDescent="0.2">
      <c r="A1702" s="245"/>
    </row>
    <row r="1703" spans="1:1" x14ac:dyDescent="0.2">
      <c r="A1703" s="245"/>
    </row>
    <row r="1704" spans="1:1" x14ac:dyDescent="0.2">
      <c r="A1704" s="245"/>
    </row>
    <row r="1706" spans="1:1" x14ac:dyDescent="0.2">
      <c r="A1706" s="245"/>
    </row>
    <row r="1707" spans="1:1" x14ac:dyDescent="0.2">
      <c r="A1707" s="245"/>
    </row>
    <row r="1708" spans="1:1" x14ac:dyDescent="0.2">
      <c r="A1708" s="245"/>
    </row>
    <row r="1709" spans="1:1" x14ac:dyDescent="0.2">
      <c r="A1709" s="245"/>
    </row>
    <row r="1710" spans="1:1" x14ac:dyDescent="0.2">
      <c r="A1710" s="245"/>
    </row>
    <row r="1711" spans="1:1" x14ac:dyDescent="0.2">
      <c r="A1711" s="245"/>
    </row>
    <row r="1712" spans="1:1" x14ac:dyDescent="0.2">
      <c r="A1712" s="245"/>
    </row>
    <row r="1713" spans="1:1" x14ac:dyDescent="0.2">
      <c r="A1713" s="245"/>
    </row>
    <row r="1714" spans="1:1" x14ac:dyDescent="0.2">
      <c r="A1714" s="245"/>
    </row>
    <row r="1715" spans="1:1" x14ac:dyDescent="0.2">
      <c r="A1715" s="245"/>
    </row>
    <row r="1716" spans="1:1" x14ac:dyDescent="0.2">
      <c r="A1716" s="245"/>
    </row>
    <row r="1717" spans="1:1" x14ac:dyDescent="0.2">
      <c r="A1717" s="245"/>
    </row>
    <row r="1718" spans="1:1" x14ac:dyDescent="0.2">
      <c r="A1718" s="245"/>
    </row>
    <row r="1719" spans="1:1" x14ac:dyDescent="0.2">
      <c r="A1719" s="245"/>
    </row>
    <row r="1720" spans="1:1" x14ac:dyDescent="0.2">
      <c r="A1720" s="245"/>
    </row>
    <row r="1722" spans="1:1" x14ac:dyDescent="0.2">
      <c r="A1722" s="245"/>
    </row>
    <row r="1723" spans="1:1" x14ac:dyDescent="0.2">
      <c r="A1723" s="245"/>
    </row>
    <row r="1724" spans="1:1" x14ac:dyDescent="0.2">
      <c r="A1724" s="245"/>
    </row>
    <row r="1725" spans="1:1" x14ac:dyDescent="0.2">
      <c r="A1725" s="245"/>
    </row>
    <row r="1726" spans="1:1" x14ac:dyDescent="0.2">
      <c r="A1726" s="245"/>
    </row>
    <row r="1727" spans="1:1" x14ac:dyDescent="0.2">
      <c r="A1727" s="245"/>
    </row>
    <row r="1728" spans="1:1" x14ac:dyDescent="0.2">
      <c r="A1728" s="245"/>
    </row>
    <row r="1729" spans="1:1" x14ac:dyDescent="0.2">
      <c r="A1729" s="245"/>
    </row>
    <row r="1730" spans="1:1" x14ac:dyDescent="0.2">
      <c r="A1730" s="245"/>
    </row>
    <row r="1731" spans="1:1" x14ac:dyDescent="0.2">
      <c r="A1731" s="245"/>
    </row>
    <row r="1732" spans="1:1" x14ac:dyDescent="0.2">
      <c r="A1732" s="245"/>
    </row>
    <row r="1733" spans="1:1" x14ac:dyDescent="0.2">
      <c r="A1733" s="245"/>
    </row>
    <row r="1734" spans="1:1" x14ac:dyDescent="0.2">
      <c r="A1734" s="245"/>
    </row>
    <row r="1736" spans="1:1" x14ac:dyDescent="0.2">
      <c r="A1736" s="245"/>
    </row>
    <row r="1737" spans="1:1" x14ac:dyDescent="0.2">
      <c r="A1737" s="245"/>
    </row>
    <row r="1738" spans="1:1" x14ac:dyDescent="0.2">
      <c r="A1738" s="245"/>
    </row>
    <row r="1739" spans="1:1" x14ac:dyDescent="0.2">
      <c r="A1739" s="245"/>
    </row>
    <row r="1740" spans="1:1" x14ac:dyDescent="0.2">
      <c r="A1740" s="245"/>
    </row>
    <row r="1741" spans="1:1" x14ac:dyDescent="0.2">
      <c r="A1741" s="245"/>
    </row>
    <row r="1742" spans="1:1" x14ac:dyDescent="0.2">
      <c r="A1742" s="245"/>
    </row>
    <row r="1743" spans="1:1" x14ac:dyDescent="0.2">
      <c r="A1743" s="245"/>
    </row>
    <row r="1744" spans="1:1" x14ac:dyDescent="0.2">
      <c r="A1744" s="245"/>
    </row>
    <row r="1745" spans="1:1" x14ac:dyDescent="0.2">
      <c r="A1745" s="245"/>
    </row>
    <row r="1746" spans="1:1" x14ac:dyDescent="0.2">
      <c r="A1746" s="245"/>
    </row>
    <row r="1747" spans="1:1" x14ac:dyDescent="0.2">
      <c r="A1747" s="245"/>
    </row>
    <row r="1748" spans="1:1" x14ac:dyDescent="0.2">
      <c r="A1748" s="245"/>
    </row>
    <row r="1749" spans="1:1" x14ac:dyDescent="0.2">
      <c r="A1749" s="245"/>
    </row>
    <row r="1751" spans="1:1" x14ac:dyDescent="0.2">
      <c r="A1751" s="245"/>
    </row>
    <row r="1752" spans="1:1" x14ac:dyDescent="0.2">
      <c r="A1752" s="245"/>
    </row>
    <row r="1753" spans="1:1" x14ac:dyDescent="0.2">
      <c r="A1753" s="245"/>
    </row>
    <row r="1754" spans="1:1" x14ac:dyDescent="0.2">
      <c r="A1754" s="245"/>
    </row>
    <row r="1755" spans="1:1" x14ac:dyDescent="0.2">
      <c r="A1755" s="245"/>
    </row>
    <row r="1756" spans="1:1" x14ac:dyDescent="0.2">
      <c r="A1756" s="245"/>
    </row>
    <row r="1757" spans="1:1" x14ac:dyDescent="0.2">
      <c r="A1757" s="245"/>
    </row>
    <row r="1758" spans="1:1" x14ac:dyDescent="0.2">
      <c r="A1758" s="245"/>
    </row>
    <row r="1759" spans="1:1" x14ac:dyDescent="0.2">
      <c r="A1759" s="245"/>
    </row>
    <row r="1760" spans="1:1" x14ac:dyDescent="0.2">
      <c r="A1760" s="245"/>
    </row>
    <row r="1761" spans="1:1" x14ac:dyDescent="0.2">
      <c r="A1761" s="245"/>
    </row>
    <row r="1762" spans="1:1" x14ac:dyDescent="0.2">
      <c r="A1762" s="245"/>
    </row>
    <row r="1763" spans="1:1" x14ac:dyDescent="0.2">
      <c r="A1763" s="245"/>
    </row>
    <row r="1764" spans="1:1" x14ac:dyDescent="0.2">
      <c r="A1764" s="245"/>
    </row>
    <row r="1765" spans="1:1" x14ac:dyDescent="0.2">
      <c r="A1765" s="245"/>
    </row>
    <row r="1767" spans="1:1" x14ac:dyDescent="0.2">
      <c r="A1767" s="245"/>
    </row>
    <row r="1768" spans="1:1" x14ac:dyDescent="0.2">
      <c r="A1768" s="245"/>
    </row>
    <row r="1769" spans="1:1" x14ac:dyDescent="0.2">
      <c r="A1769" s="245"/>
    </row>
    <row r="1770" spans="1:1" x14ac:dyDescent="0.2">
      <c r="A1770" s="245"/>
    </row>
    <row r="1771" spans="1:1" x14ac:dyDescent="0.2">
      <c r="A1771" s="245"/>
    </row>
    <row r="1772" spans="1:1" x14ac:dyDescent="0.2">
      <c r="A1772" s="245"/>
    </row>
    <row r="1773" spans="1:1" x14ac:dyDescent="0.2">
      <c r="A1773" s="245"/>
    </row>
    <row r="1774" spans="1:1" x14ac:dyDescent="0.2">
      <c r="A1774" s="245"/>
    </row>
    <row r="1775" spans="1:1" x14ac:dyDescent="0.2">
      <c r="A1775" s="245"/>
    </row>
    <row r="1776" spans="1:1" x14ac:dyDescent="0.2">
      <c r="A1776" s="245"/>
    </row>
    <row r="1777" spans="1:1" x14ac:dyDescent="0.2">
      <c r="A1777" s="245"/>
    </row>
    <row r="1778" spans="1:1" x14ac:dyDescent="0.2">
      <c r="A1778" s="245"/>
    </row>
    <row r="1779" spans="1:1" x14ac:dyDescent="0.2">
      <c r="A1779" s="245"/>
    </row>
    <row r="1781" spans="1:1" x14ac:dyDescent="0.2">
      <c r="A1781" s="245"/>
    </row>
    <row r="1782" spans="1:1" x14ac:dyDescent="0.2">
      <c r="A1782" s="245"/>
    </row>
    <row r="1783" spans="1:1" x14ac:dyDescent="0.2">
      <c r="A1783" s="245"/>
    </row>
    <row r="1784" spans="1:1" x14ac:dyDescent="0.2">
      <c r="A1784" s="245"/>
    </row>
    <row r="1785" spans="1:1" x14ac:dyDescent="0.2">
      <c r="A1785" s="245"/>
    </row>
    <row r="1786" spans="1:1" x14ac:dyDescent="0.2">
      <c r="A1786" s="245"/>
    </row>
    <row r="1787" spans="1:1" x14ac:dyDescent="0.2">
      <c r="A1787" s="245"/>
    </row>
    <row r="1788" spans="1:1" x14ac:dyDescent="0.2">
      <c r="A1788" s="245"/>
    </row>
    <row r="1789" spans="1:1" x14ac:dyDescent="0.2">
      <c r="A1789" s="245"/>
    </row>
    <row r="1790" spans="1:1" x14ac:dyDescent="0.2">
      <c r="A1790" s="245"/>
    </row>
    <row r="1791" spans="1:1" x14ac:dyDescent="0.2">
      <c r="A1791" s="245"/>
    </row>
    <row r="1792" spans="1:1" x14ac:dyDescent="0.2">
      <c r="A1792" s="245"/>
    </row>
    <row r="1793" spans="1:1" x14ac:dyDescent="0.2">
      <c r="A1793" s="245"/>
    </row>
    <row r="1794" spans="1:1" x14ac:dyDescent="0.2">
      <c r="A1794" s="245"/>
    </row>
    <row r="1795" spans="1:1" x14ac:dyDescent="0.2">
      <c r="A1795" s="245"/>
    </row>
    <row r="1797" spans="1:1" x14ac:dyDescent="0.2">
      <c r="A1797" s="245"/>
    </row>
    <row r="1798" spans="1:1" x14ac:dyDescent="0.2">
      <c r="A1798" s="245"/>
    </row>
    <row r="1799" spans="1:1" x14ac:dyDescent="0.2">
      <c r="A1799" s="245"/>
    </row>
    <row r="1800" spans="1:1" x14ac:dyDescent="0.2">
      <c r="A1800" s="245"/>
    </row>
    <row r="1801" spans="1:1" x14ac:dyDescent="0.2">
      <c r="A1801" s="245"/>
    </row>
    <row r="1802" spans="1:1" x14ac:dyDescent="0.2">
      <c r="A1802" s="245"/>
    </row>
    <row r="1803" spans="1:1" x14ac:dyDescent="0.2">
      <c r="A1803" s="245"/>
    </row>
    <row r="1804" spans="1:1" x14ac:dyDescent="0.2">
      <c r="A1804" s="245"/>
    </row>
    <row r="1805" spans="1:1" x14ac:dyDescent="0.2">
      <c r="A1805" s="245"/>
    </row>
    <row r="1806" spans="1:1" x14ac:dyDescent="0.2">
      <c r="A1806" s="245"/>
    </row>
    <row r="1807" spans="1:1" x14ac:dyDescent="0.2">
      <c r="A1807" s="245"/>
    </row>
    <row r="1808" spans="1:1" x14ac:dyDescent="0.2">
      <c r="A1808" s="245"/>
    </row>
    <row r="1809" spans="1:1" x14ac:dyDescent="0.2">
      <c r="A1809" s="245"/>
    </row>
    <row r="1810" spans="1:1" x14ac:dyDescent="0.2">
      <c r="A1810" s="245"/>
    </row>
    <row r="1811" spans="1:1" x14ac:dyDescent="0.2">
      <c r="A1811" s="245"/>
    </row>
    <row r="1812" spans="1:1" x14ac:dyDescent="0.2">
      <c r="A1812" s="245"/>
    </row>
    <row r="1814" spans="1:1" x14ac:dyDescent="0.2">
      <c r="A1814" s="245"/>
    </row>
    <row r="1815" spans="1:1" x14ac:dyDescent="0.2">
      <c r="A1815" s="245"/>
    </row>
    <row r="1816" spans="1:1" x14ac:dyDescent="0.2">
      <c r="A1816" s="245"/>
    </row>
    <row r="1817" spans="1:1" x14ac:dyDescent="0.2">
      <c r="A1817" s="245"/>
    </row>
    <row r="1818" spans="1:1" x14ac:dyDescent="0.2">
      <c r="A1818" s="245"/>
    </row>
    <row r="1819" spans="1:1" x14ac:dyDescent="0.2">
      <c r="A1819" s="245"/>
    </row>
    <row r="1820" spans="1:1" x14ac:dyDescent="0.2">
      <c r="A1820" s="245"/>
    </row>
    <row r="1821" spans="1:1" x14ac:dyDescent="0.2">
      <c r="A1821" s="245"/>
    </row>
    <row r="1822" spans="1:1" x14ac:dyDescent="0.2">
      <c r="A1822" s="245"/>
    </row>
    <row r="1823" spans="1:1" x14ac:dyDescent="0.2">
      <c r="A1823" s="245"/>
    </row>
    <row r="1824" spans="1:1" x14ac:dyDescent="0.2">
      <c r="A1824" s="245"/>
    </row>
    <row r="1825" spans="1:1" x14ac:dyDescent="0.2">
      <c r="A1825" s="245"/>
    </row>
    <row r="1826" spans="1:1" x14ac:dyDescent="0.2">
      <c r="A1826" s="245"/>
    </row>
    <row r="1827" spans="1:1" x14ac:dyDescent="0.2">
      <c r="A1827" s="245"/>
    </row>
    <row r="1828" spans="1:1" x14ac:dyDescent="0.2">
      <c r="A1828" s="245"/>
    </row>
    <row r="1829" spans="1:1" x14ac:dyDescent="0.2">
      <c r="A1829" s="245"/>
    </row>
    <row r="1831" spans="1:1" x14ac:dyDescent="0.2">
      <c r="A1831" s="245"/>
    </row>
    <row r="1832" spans="1:1" x14ac:dyDescent="0.2">
      <c r="A1832" s="245"/>
    </row>
    <row r="1833" spans="1:1" x14ac:dyDescent="0.2">
      <c r="A1833" s="245"/>
    </row>
    <row r="1834" spans="1:1" x14ac:dyDescent="0.2">
      <c r="A1834" s="245"/>
    </row>
    <row r="1835" spans="1:1" x14ac:dyDescent="0.2">
      <c r="A1835" s="245"/>
    </row>
    <row r="1836" spans="1:1" x14ac:dyDescent="0.2">
      <c r="A1836" s="245"/>
    </row>
    <row r="1837" spans="1:1" x14ac:dyDescent="0.2">
      <c r="A1837" s="245"/>
    </row>
    <row r="1838" spans="1:1" x14ac:dyDescent="0.2">
      <c r="A1838" s="245"/>
    </row>
    <row r="1839" spans="1:1" x14ac:dyDescent="0.2">
      <c r="A1839" s="245"/>
    </row>
    <row r="1840" spans="1:1" x14ac:dyDescent="0.2">
      <c r="A1840" s="245"/>
    </row>
    <row r="1841" spans="1:6" x14ac:dyDescent="0.2">
      <c r="A1841" s="245"/>
    </row>
    <row r="1842" spans="1:6" x14ac:dyDescent="0.2">
      <c r="A1842" s="245"/>
    </row>
    <row r="1843" spans="1:6" x14ac:dyDescent="0.2">
      <c r="A1843" s="245"/>
    </row>
    <row r="1844" spans="1:6" x14ac:dyDescent="0.2">
      <c r="A1844" s="245"/>
      <c r="B1844" s="294"/>
      <c r="C1844" s="294"/>
      <c r="E1844" s="310"/>
      <c r="F1844" s="245"/>
    </row>
    <row r="1845" spans="1:6" x14ac:dyDescent="0.2">
      <c r="A1845" s="245"/>
      <c r="B1845" s="294"/>
      <c r="C1845" s="294"/>
      <c r="E1845" s="310"/>
      <c r="F1845" s="245"/>
    </row>
    <row r="1846" spans="1:6" x14ac:dyDescent="0.2">
      <c r="A1846" s="245"/>
      <c r="B1846" s="294"/>
      <c r="C1846" s="294"/>
      <c r="E1846" s="310"/>
      <c r="F1846" s="245"/>
    </row>
    <row r="1847" spans="1:6" x14ac:dyDescent="0.2">
      <c r="A1847" s="245"/>
      <c r="B1847" s="294"/>
      <c r="C1847" s="294"/>
      <c r="E1847" s="310"/>
      <c r="F1847" s="245"/>
    </row>
    <row r="1848" spans="1:6" x14ac:dyDescent="0.2">
      <c r="A1848" s="245"/>
      <c r="B1848" s="294"/>
      <c r="C1848" s="294"/>
      <c r="E1848" s="310"/>
      <c r="F1848" s="245"/>
    </row>
    <row r="1849" spans="1:6" x14ac:dyDescent="0.2">
      <c r="A1849" s="245"/>
      <c r="B1849" s="294"/>
      <c r="C1849" s="294"/>
      <c r="E1849" s="310"/>
      <c r="F1849" s="245"/>
    </row>
    <row r="1850" spans="1:6" x14ac:dyDescent="0.2">
      <c r="A1850" s="245"/>
      <c r="B1850" s="294"/>
      <c r="C1850" s="294"/>
      <c r="E1850" s="310"/>
      <c r="F1850" s="245"/>
    </row>
    <row r="1851" spans="1:6" x14ac:dyDescent="0.2">
      <c r="A1851" s="245"/>
      <c r="B1851" s="294"/>
      <c r="C1851" s="294"/>
      <c r="E1851" s="310"/>
      <c r="F1851" s="245"/>
    </row>
    <row r="1852" spans="1:6" x14ac:dyDescent="0.2">
      <c r="A1852" s="245"/>
      <c r="B1852" s="294"/>
      <c r="C1852" s="294"/>
      <c r="E1852" s="310"/>
      <c r="F1852" s="245"/>
    </row>
    <row r="1853" spans="1:6" x14ac:dyDescent="0.2">
      <c r="A1853" s="245"/>
      <c r="B1853" s="294"/>
      <c r="C1853" s="294"/>
      <c r="E1853" s="310"/>
      <c r="F1853" s="245"/>
    </row>
    <row r="1854" spans="1:6" x14ac:dyDescent="0.2">
      <c r="A1854" s="245"/>
      <c r="B1854" s="294"/>
      <c r="C1854" s="294"/>
      <c r="E1854" s="310"/>
      <c r="F1854" s="245"/>
    </row>
    <row r="1855" spans="1:6" x14ac:dyDescent="0.2">
      <c r="A1855" s="245"/>
      <c r="B1855" s="294"/>
      <c r="C1855" s="294"/>
      <c r="E1855" s="310"/>
      <c r="F1855" s="245"/>
    </row>
    <row r="1856" spans="1:6" x14ac:dyDescent="0.2">
      <c r="A1856" s="245"/>
      <c r="B1856" s="294"/>
      <c r="C1856" s="294"/>
      <c r="E1856" s="310"/>
      <c r="F1856" s="245"/>
    </row>
    <row r="1857" spans="1:6" x14ac:dyDescent="0.2">
      <c r="A1857" s="245"/>
      <c r="B1857" s="294"/>
      <c r="C1857" s="294"/>
      <c r="E1857" s="310"/>
      <c r="F1857" s="245"/>
    </row>
    <row r="1858" spans="1:6" x14ac:dyDescent="0.2">
      <c r="A1858" s="245"/>
      <c r="B1858" s="294"/>
      <c r="C1858" s="294"/>
      <c r="E1858" s="310"/>
      <c r="F1858" s="245"/>
    </row>
    <row r="1859" spans="1:6" x14ac:dyDescent="0.2">
      <c r="A1859" s="245"/>
      <c r="B1859" s="294"/>
      <c r="C1859" s="294"/>
      <c r="E1859" s="310"/>
      <c r="F1859" s="245"/>
    </row>
    <row r="1860" spans="1:6" x14ac:dyDescent="0.2">
      <c r="A1860" s="245"/>
      <c r="B1860" s="294"/>
      <c r="C1860" s="294"/>
      <c r="E1860" s="310"/>
      <c r="F1860" s="245"/>
    </row>
    <row r="1861" spans="1:6" x14ac:dyDescent="0.2">
      <c r="A1861" s="245"/>
      <c r="B1861" s="294"/>
      <c r="C1861" s="294"/>
      <c r="E1861" s="310"/>
      <c r="F1861" s="245"/>
    </row>
    <row r="1862" spans="1:6" x14ac:dyDescent="0.2">
      <c r="A1862" s="245"/>
      <c r="B1862" s="294"/>
      <c r="C1862" s="294"/>
      <c r="E1862" s="310"/>
      <c r="F1862" s="245"/>
    </row>
    <row r="1863" spans="1:6" x14ac:dyDescent="0.2">
      <c r="A1863" s="245"/>
      <c r="B1863" s="294"/>
      <c r="C1863" s="294"/>
      <c r="E1863" s="310"/>
      <c r="F1863" s="245"/>
    </row>
    <row r="1864" spans="1:6" x14ac:dyDescent="0.2">
      <c r="A1864" s="245"/>
      <c r="B1864" s="294"/>
      <c r="C1864" s="294"/>
      <c r="E1864" s="310"/>
      <c r="F1864" s="245"/>
    </row>
    <row r="1865" spans="1:6" x14ac:dyDescent="0.2">
      <c r="A1865" s="245"/>
      <c r="B1865" s="294"/>
      <c r="C1865" s="294"/>
      <c r="E1865" s="310"/>
      <c r="F1865" s="245"/>
    </row>
    <row r="1866" spans="1:6" x14ac:dyDescent="0.2">
      <c r="A1866" s="245"/>
      <c r="B1866" s="294"/>
      <c r="C1866" s="294"/>
      <c r="E1866" s="310"/>
      <c r="F1866" s="245"/>
    </row>
    <row r="1867" spans="1:6" x14ac:dyDescent="0.2">
      <c r="A1867" s="245"/>
      <c r="B1867" s="294"/>
      <c r="C1867" s="294"/>
      <c r="E1867" s="310"/>
      <c r="F1867" s="245"/>
    </row>
    <row r="1868" spans="1:6" x14ac:dyDescent="0.2">
      <c r="A1868" s="245"/>
      <c r="B1868" s="294"/>
      <c r="C1868" s="294"/>
      <c r="E1868" s="310"/>
      <c r="F1868" s="245"/>
    </row>
    <row r="1869" spans="1:6" x14ac:dyDescent="0.2">
      <c r="A1869" s="245"/>
      <c r="B1869" s="294"/>
      <c r="C1869" s="294"/>
      <c r="E1869" s="310"/>
      <c r="F1869" s="245"/>
    </row>
    <row r="1870" spans="1:6" x14ac:dyDescent="0.2">
      <c r="A1870" s="245"/>
      <c r="B1870" s="294"/>
      <c r="C1870" s="294"/>
      <c r="E1870" s="310"/>
      <c r="F1870" s="245"/>
    </row>
    <row r="1871" spans="1:6" x14ac:dyDescent="0.2">
      <c r="A1871" s="245"/>
      <c r="B1871" s="294"/>
      <c r="C1871" s="294"/>
      <c r="E1871" s="310"/>
      <c r="F1871" s="245"/>
    </row>
    <row r="1872" spans="1:6" x14ac:dyDescent="0.2">
      <c r="A1872" s="245"/>
      <c r="B1872" s="294"/>
      <c r="C1872" s="294"/>
      <c r="E1872" s="310"/>
      <c r="F1872" s="245"/>
    </row>
    <row r="1873" spans="1:6" x14ac:dyDescent="0.2">
      <c r="A1873" s="245"/>
      <c r="B1873" s="294"/>
      <c r="C1873" s="294"/>
      <c r="E1873" s="310"/>
      <c r="F1873" s="245"/>
    </row>
    <row r="1874" spans="1:6" x14ac:dyDescent="0.2">
      <c r="A1874" s="245"/>
      <c r="B1874" s="294"/>
      <c r="C1874" s="294"/>
      <c r="E1874" s="310"/>
      <c r="F1874" s="245"/>
    </row>
    <row r="1875" spans="1:6" x14ac:dyDescent="0.2">
      <c r="A1875" s="245"/>
      <c r="B1875" s="294"/>
      <c r="C1875" s="294"/>
      <c r="E1875" s="310"/>
      <c r="F1875" s="245"/>
    </row>
    <row r="1876" spans="1:6" x14ac:dyDescent="0.2">
      <c r="A1876" s="245"/>
      <c r="B1876" s="294"/>
      <c r="C1876" s="294"/>
      <c r="E1876" s="310"/>
      <c r="F1876" s="245"/>
    </row>
    <row r="1877" spans="1:6" x14ac:dyDescent="0.2">
      <c r="A1877" s="245"/>
      <c r="B1877" s="294"/>
      <c r="C1877" s="294"/>
      <c r="E1877" s="310"/>
      <c r="F1877" s="245"/>
    </row>
    <row r="1878" spans="1:6" x14ac:dyDescent="0.2">
      <c r="A1878" s="245"/>
      <c r="B1878" s="294"/>
      <c r="C1878" s="294"/>
      <c r="E1878" s="310"/>
      <c r="F1878" s="245"/>
    </row>
    <row r="1879" spans="1:6" x14ac:dyDescent="0.2">
      <c r="A1879" s="245"/>
      <c r="B1879" s="294"/>
      <c r="C1879" s="294"/>
      <c r="E1879" s="310"/>
      <c r="F1879" s="245"/>
    </row>
    <row r="1880" spans="1:6" x14ac:dyDescent="0.2">
      <c r="A1880" s="245"/>
      <c r="B1880" s="294"/>
      <c r="C1880" s="294"/>
      <c r="E1880" s="310"/>
      <c r="F1880" s="245"/>
    </row>
    <row r="1881" spans="1:6" x14ac:dyDescent="0.2">
      <c r="A1881" s="245"/>
      <c r="B1881" s="294"/>
      <c r="C1881" s="294"/>
      <c r="E1881" s="310"/>
      <c r="F1881" s="245"/>
    </row>
    <row r="1882" spans="1:6" x14ac:dyDescent="0.2">
      <c r="A1882" s="245"/>
      <c r="B1882" s="294"/>
      <c r="C1882" s="294"/>
      <c r="E1882" s="310"/>
      <c r="F1882" s="245"/>
    </row>
    <row r="1883" spans="1:6" x14ac:dyDescent="0.2">
      <c r="A1883" s="245"/>
      <c r="B1883" s="294"/>
      <c r="C1883" s="294"/>
      <c r="E1883" s="310"/>
      <c r="F1883" s="245"/>
    </row>
    <row r="1884" spans="1:6" x14ac:dyDescent="0.2">
      <c r="A1884" s="245"/>
      <c r="B1884" s="294"/>
      <c r="C1884" s="294"/>
      <c r="E1884" s="310"/>
      <c r="F1884" s="245"/>
    </row>
    <row r="1885" spans="1:6" x14ac:dyDescent="0.2">
      <c r="A1885" s="245"/>
      <c r="B1885" s="294"/>
      <c r="C1885" s="294"/>
      <c r="E1885" s="310"/>
      <c r="F1885" s="245"/>
    </row>
    <row r="1886" spans="1:6" x14ac:dyDescent="0.2">
      <c r="A1886" s="245"/>
      <c r="B1886" s="294"/>
      <c r="C1886" s="294"/>
      <c r="E1886" s="310"/>
      <c r="F1886" s="245"/>
    </row>
    <row r="1887" spans="1:6" x14ac:dyDescent="0.2">
      <c r="A1887" s="245"/>
      <c r="B1887" s="294"/>
      <c r="C1887" s="294"/>
      <c r="E1887" s="310"/>
      <c r="F1887" s="245"/>
    </row>
    <row r="1888" spans="1:6" x14ac:dyDescent="0.2">
      <c r="A1888" s="245"/>
      <c r="B1888" s="294"/>
      <c r="C1888" s="294"/>
      <c r="E1888" s="310"/>
      <c r="F1888" s="245"/>
    </row>
    <row r="1889" spans="1:6" x14ac:dyDescent="0.2">
      <c r="A1889" s="245"/>
      <c r="B1889" s="294"/>
      <c r="C1889" s="294"/>
      <c r="E1889" s="310"/>
      <c r="F1889" s="245"/>
    </row>
    <row r="1890" spans="1:6" x14ac:dyDescent="0.2">
      <c r="A1890" s="245"/>
      <c r="B1890" s="294"/>
      <c r="C1890" s="294"/>
      <c r="E1890" s="310"/>
      <c r="F1890" s="245"/>
    </row>
    <row r="1891" spans="1:6" x14ac:dyDescent="0.2">
      <c r="A1891" s="245"/>
      <c r="B1891" s="294"/>
      <c r="C1891" s="294"/>
      <c r="E1891" s="310"/>
      <c r="F1891" s="245"/>
    </row>
    <row r="1892" spans="1:6" x14ac:dyDescent="0.2">
      <c r="A1892" s="245"/>
      <c r="B1892" s="294"/>
      <c r="C1892" s="294"/>
      <c r="E1892" s="310"/>
      <c r="F1892" s="245"/>
    </row>
    <row r="1893" spans="1:6" x14ac:dyDescent="0.2">
      <c r="A1893" s="245"/>
      <c r="B1893" s="294"/>
      <c r="C1893" s="294"/>
      <c r="E1893" s="310"/>
      <c r="F1893" s="245"/>
    </row>
    <row r="1894" spans="1:6" x14ac:dyDescent="0.2">
      <c r="A1894" s="245"/>
      <c r="B1894" s="294"/>
      <c r="C1894" s="294"/>
      <c r="E1894" s="310"/>
      <c r="F1894" s="245"/>
    </row>
    <row r="1895" spans="1:6" x14ac:dyDescent="0.2">
      <c r="A1895" s="245"/>
      <c r="B1895" s="294"/>
      <c r="C1895" s="294"/>
      <c r="E1895" s="310"/>
      <c r="F1895" s="245"/>
    </row>
    <row r="1896" spans="1:6" x14ac:dyDescent="0.2">
      <c r="A1896" s="245"/>
      <c r="B1896" s="294"/>
      <c r="C1896" s="294"/>
      <c r="E1896" s="310"/>
      <c r="F1896" s="245"/>
    </row>
    <row r="1897" spans="1:6" x14ac:dyDescent="0.2">
      <c r="A1897" s="245"/>
      <c r="B1897" s="294"/>
      <c r="C1897" s="294"/>
      <c r="E1897" s="310"/>
      <c r="F1897" s="245"/>
    </row>
    <row r="1898" spans="1:6" x14ac:dyDescent="0.2">
      <c r="A1898" s="245"/>
      <c r="B1898" s="294"/>
      <c r="C1898" s="294"/>
      <c r="E1898" s="310"/>
      <c r="F1898" s="245"/>
    </row>
    <row r="1899" spans="1:6" x14ac:dyDescent="0.2">
      <c r="A1899" s="245"/>
      <c r="B1899" s="294"/>
      <c r="C1899" s="294"/>
      <c r="E1899" s="310"/>
      <c r="F1899" s="245"/>
    </row>
    <row r="1900" spans="1:6" x14ac:dyDescent="0.2">
      <c r="A1900" s="245"/>
      <c r="B1900" s="294"/>
      <c r="C1900" s="294"/>
      <c r="E1900" s="310"/>
      <c r="F1900" s="245"/>
    </row>
    <row r="1901" spans="1:6" x14ac:dyDescent="0.2">
      <c r="A1901" s="245"/>
      <c r="B1901" s="294"/>
      <c r="C1901" s="294"/>
      <c r="E1901" s="310"/>
      <c r="F1901" s="245"/>
    </row>
    <row r="1902" spans="1:6" x14ac:dyDescent="0.2">
      <c r="A1902" s="245"/>
      <c r="B1902" s="294"/>
      <c r="C1902" s="294"/>
      <c r="E1902" s="310"/>
      <c r="F1902" s="245"/>
    </row>
    <row r="1903" spans="1:6" x14ac:dyDescent="0.2">
      <c r="A1903" s="245"/>
      <c r="B1903" s="294"/>
      <c r="C1903" s="294"/>
      <c r="E1903" s="310"/>
      <c r="F1903" s="245"/>
    </row>
    <row r="1904" spans="1:6" x14ac:dyDescent="0.2">
      <c r="A1904" s="245"/>
      <c r="B1904" s="294"/>
      <c r="C1904" s="294"/>
      <c r="E1904" s="310"/>
      <c r="F1904" s="245"/>
    </row>
    <row r="1905" spans="1:6" x14ac:dyDescent="0.2">
      <c r="A1905" s="245"/>
      <c r="B1905" s="294"/>
      <c r="C1905" s="294"/>
      <c r="E1905" s="310"/>
      <c r="F1905" s="245"/>
    </row>
    <row r="1906" spans="1:6" x14ac:dyDescent="0.2">
      <c r="A1906" s="245"/>
      <c r="B1906" s="294"/>
      <c r="C1906" s="294"/>
      <c r="E1906" s="310"/>
      <c r="F1906" s="245"/>
    </row>
    <row r="1907" spans="1:6" x14ac:dyDescent="0.2">
      <c r="A1907" s="245"/>
      <c r="B1907" s="294"/>
      <c r="C1907" s="294"/>
      <c r="E1907" s="310"/>
      <c r="F1907" s="245"/>
    </row>
    <row r="1908" spans="1:6" x14ac:dyDescent="0.2">
      <c r="A1908" s="245"/>
      <c r="B1908" s="294"/>
      <c r="C1908" s="294"/>
      <c r="E1908" s="310"/>
      <c r="F1908" s="245"/>
    </row>
    <row r="1909" spans="1:6" x14ac:dyDescent="0.2">
      <c r="A1909" s="245"/>
      <c r="B1909" s="294"/>
      <c r="C1909" s="294"/>
      <c r="E1909" s="310"/>
      <c r="F1909" s="245"/>
    </row>
    <row r="1910" spans="1:6" x14ac:dyDescent="0.2">
      <c r="A1910" s="245"/>
      <c r="B1910" s="294"/>
      <c r="C1910" s="294"/>
      <c r="E1910" s="310"/>
      <c r="F1910" s="245"/>
    </row>
    <row r="1911" spans="1:6" x14ac:dyDescent="0.2">
      <c r="A1911" s="245"/>
      <c r="B1911" s="294"/>
      <c r="C1911" s="294"/>
      <c r="E1911" s="310"/>
      <c r="F1911" s="245"/>
    </row>
    <row r="1912" spans="1:6" x14ac:dyDescent="0.2">
      <c r="A1912" s="245"/>
      <c r="B1912" s="294"/>
      <c r="C1912" s="294"/>
      <c r="E1912" s="310"/>
      <c r="F1912" s="245"/>
    </row>
    <row r="1913" spans="1:6" x14ac:dyDescent="0.2">
      <c r="A1913" s="245"/>
      <c r="B1913" s="294"/>
      <c r="C1913" s="294"/>
      <c r="E1913" s="310"/>
      <c r="F1913" s="245"/>
    </row>
    <row r="1914" spans="1:6" x14ac:dyDescent="0.2">
      <c r="A1914" s="245"/>
      <c r="B1914" s="294"/>
      <c r="C1914" s="294"/>
      <c r="E1914" s="310"/>
      <c r="F1914" s="245"/>
    </row>
    <row r="1915" spans="1:6" x14ac:dyDescent="0.2">
      <c r="A1915" s="245"/>
      <c r="B1915" s="294"/>
      <c r="C1915" s="294"/>
      <c r="E1915" s="310"/>
      <c r="F1915" s="245"/>
    </row>
    <row r="1916" spans="1:6" x14ac:dyDescent="0.2">
      <c r="A1916" s="245"/>
      <c r="B1916" s="294"/>
      <c r="C1916" s="294"/>
      <c r="E1916" s="310"/>
      <c r="F1916" s="245"/>
    </row>
    <row r="1917" spans="1:6" x14ac:dyDescent="0.2">
      <c r="A1917" s="245"/>
      <c r="B1917" s="294"/>
      <c r="C1917" s="294"/>
      <c r="E1917" s="310"/>
      <c r="F1917" s="245"/>
    </row>
    <row r="1918" spans="1:6" x14ac:dyDescent="0.2">
      <c r="A1918" s="245"/>
      <c r="B1918" s="294"/>
      <c r="C1918" s="294"/>
      <c r="E1918" s="310"/>
      <c r="F1918" s="245"/>
    </row>
    <row r="1919" spans="1:6" x14ac:dyDescent="0.2">
      <c r="A1919" s="245"/>
      <c r="B1919" s="294"/>
      <c r="C1919" s="294"/>
      <c r="E1919" s="310"/>
      <c r="F1919" s="245"/>
    </row>
    <row r="1920" spans="1:6" x14ac:dyDescent="0.2">
      <c r="A1920" s="245"/>
      <c r="B1920" s="294"/>
      <c r="C1920" s="294"/>
      <c r="E1920" s="310"/>
      <c r="F1920" s="245"/>
    </row>
    <row r="1921" spans="1:6" x14ac:dyDescent="0.2">
      <c r="A1921" s="245"/>
      <c r="B1921" s="294"/>
      <c r="C1921" s="294"/>
      <c r="E1921" s="310"/>
      <c r="F1921" s="245"/>
    </row>
    <row r="1922" spans="1:6" x14ac:dyDescent="0.2">
      <c r="A1922" s="245"/>
      <c r="B1922" s="294"/>
      <c r="C1922" s="294"/>
      <c r="E1922" s="310"/>
      <c r="F1922" s="245"/>
    </row>
    <row r="1923" spans="1:6" x14ac:dyDescent="0.2">
      <c r="A1923" s="245"/>
      <c r="B1923" s="294"/>
      <c r="C1923" s="294"/>
      <c r="E1923" s="310"/>
      <c r="F1923" s="245"/>
    </row>
    <row r="1924" spans="1:6" x14ac:dyDescent="0.2">
      <c r="A1924" s="245"/>
      <c r="B1924" s="294"/>
      <c r="C1924" s="294"/>
      <c r="E1924" s="310"/>
      <c r="F1924" s="245"/>
    </row>
    <row r="1925" spans="1:6" x14ac:dyDescent="0.2">
      <c r="A1925" s="245"/>
      <c r="B1925" s="294"/>
      <c r="C1925" s="294"/>
      <c r="E1925" s="310"/>
      <c r="F1925" s="245"/>
    </row>
    <row r="1926" spans="1:6" x14ac:dyDescent="0.2">
      <c r="A1926" s="245"/>
      <c r="B1926" s="294"/>
      <c r="C1926" s="294"/>
      <c r="E1926" s="310"/>
      <c r="F1926" s="245"/>
    </row>
    <row r="1927" spans="1:6" x14ac:dyDescent="0.2">
      <c r="A1927" s="245"/>
      <c r="B1927" s="294"/>
      <c r="C1927" s="294"/>
      <c r="E1927" s="310"/>
      <c r="F1927" s="245"/>
    </row>
    <row r="1928" spans="1:6" x14ac:dyDescent="0.2">
      <c r="A1928" s="245"/>
      <c r="B1928" s="294"/>
      <c r="C1928" s="294"/>
      <c r="E1928" s="310"/>
      <c r="F1928" s="245"/>
    </row>
    <row r="1929" spans="1:6" x14ac:dyDescent="0.2">
      <c r="A1929" s="245"/>
      <c r="B1929" s="294"/>
      <c r="C1929" s="294"/>
      <c r="E1929" s="310"/>
      <c r="F1929" s="245"/>
    </row>
    <row r="1930" spans="1:6" x14ac:dyDescent="0.2">
      <c r="A1930" s="245"/>
      <c r="B1930" s="294"/>
      <c r="C1930" s="294"/>
      <c r="E1930" s="310"/>
      <c r="F1930" s="245"/>
    </row>
    <row r="1931" spans="1:6" x14ac:dyDescent="0.2">
      <c r="A1931" s="245"/>
      <c r="B1931" s="294"/>
      <c r="C1931" s="294"/>
      <c r="E1931" s="310"/>
      <c r="F1931" s="245"/>
    </row>
    <row r="1932" spans="1:6" x14ac:dyDescent="0.2">
      <c r="A1932" s="245"/>
      <c r="B1932" s="294"/>
      <c r="C1932" s="294"/>
      <c r="E1932" s="310"/>
      <c r="F1932" s="245"/>
    </row>
    <row r="1933" spans="1:6" x14ac:dyDescent="0.2">
      <c r="A1933" s="245"/>
      <c r="B1933" s="294"/>
      <c r="C1933" s="294"/>
      <c r="E1933" s="310"/>
      <c r="F1933" s="245"/>
    </row>
    <row r="1934" spans="1:6" x14ac:dyDescent="0.2">
      <c r="A1934" s="245"/>
      <c r="B1934" s="294"/>
      <c r="C1934" s="294"/>
      <c r="E1934" s="310"/>
      <c r="F1934" s="245"/>
    </row>
    <row r="1935" spans="1:6" x14ac:dyDescent="0.2">
      <c r="A1935" s="245"/>
      <c r="B1935" s="294"/>
      <c r="C1935" s="294"/>
      <c r="E1935" s="310"/>
      <c r="F1935" s="245"/>
    </row>
    <row r="1936" spans="1:6" x14ac:dyDescent="0.2">
      <c r="A1936" s="245"/>
      <c r="B1936" s="294"/>
      <c r="C1936" s="294"/>
      <c r="E1936" s="310"/>
      <c r="F1936" s="245"/>
    </row>
    <row r="1937" spans="1:6" x14ac:dyDescent="0.2">
      <c r="A1937" s="245"/>
      <c r="B1937" s="294"/>
      <c r="C1937" s="294"/>
      <c r="E1937" s="310"/>
      <c r="F1937" s="245"/>
    </row>
    <row r="1938" spans="1:6" x14ac:dyDescent="0.2">
      <c r="A1938" s="245"/>
      <c r="B1938" s="294"/>
      <c r="C1938" s="294"/>
      <c r="E1938" s="310"/>
      <c r="F1938" s="245"/>
    </row>
    <row r="1939" spans="1:6" x14ac:dyDescent="0.2">
      <c r="A1939" s="245"/>
      <c r="B1939" s="294"/>
      <c r="C1939" s="294"/>
      <c r="E1939" s="310"/>
      <c r="F1939" s="245"/>
    </row>
    <row r="1940" spans="1:6" x14ac:dyDescent="0.2">
      <c r="A1940" s="245"/>
      <c r="B1940" s="294"/>
      <c r="C1940" s="294"/>
      <c r="E1940" s="310"/>
      <c r="F1940" s="245"/>
    </row>
    <row r="1941" spans="1:6" x14ac:dyDescent="0.2">
      <c r="A1941" s="245"/>
      <c r="B1941" s="294"/>
      <c r="C1941" s="294"/>
      <c r="E1941" s="310"/>
      <c r="F1941" s="245"/>
    </row>
    <row r="1942" spans="1:6" x14ac:dyDescent="0.2">
      <c r="A1942" s="245"/>
      <c r="B1942" s="294"/>
      <c r="C1942" s="294"/>
      <c r="E1942" s="310"/>
      <c r="F1942" s="245"/>
    </row>
    <row r="1943" spans="1:6" x14ac:dyDescent="0.2">
      <c r="A1943" s="245"/>
      <c r="B1943" s="294"/>
      <c r="C1943" s="294"/>
      <c r="E1943" s="310"/>
      <c r="F1943" s="245"/>
    </row>
    <row r="1944" spans="1:6" x14ac:dyDescent="0.2">
      <c r="A1944" s="245"/>
      <c r="B1944" s="294"/>
      <c r="C1944" s="294"/>
      <c r="E1944" s="310"/>
      <c r="F1944" s="245"/>
    </row>
    <row r="1945" spans="1:6" x14ac:dyDescent="0.2">
      <c r="A1945" s="245"/>
      <c r="B1945" s="294"/>
      <c r="C1945" s="294"/>
      <c r="E1945" s="310"/>
      <c r="F1945" s="245"/>
    </row>
    <row r="1946" spans="1:6" x14ac:dyDescent="0.2">
      <c r="A1946" s="245"/>
      <c r="B1946" s="294"/>
      <c r="C1946" s="294"/>
      <c r="E1946" s="310"/>
      <c r="F1946" s="245"/>
    </row>
    <row r="1947" spans="1:6" x14ac:dyDescent="0.2">
      <c r="A1947" s="245"/>
      <c r="B1947" s="294"/>
      <c r="C1947" s="294"/>
      <c r="E1947" s="310"/>
      <c r="F1947" s="245"/>
    </row>
    <row r="1948" spans="1:6" x14ac:dyDescent="0.2">
      <c r="A1948" s="245"/>
      <c r="B1948" s="294"/>
      <c r="C1948" s="294"/>
      <c r="E1948" s="310"/>
      <c r="F1948" s="245"/>
    </row>
    <row r="1949" spans="1:6" x14ac:dyDescent="0.2">
      <c r="A1949" s="245"/>
      <c r="B1949" s="294"/>
      <c r="C1949" s="294"/>
      <c r="E1949" s="310"/>
      <c r="F1949" s="245"/>
    </row>
    <row r="1950" spans="1:6" x14ac:dyDescent="0.2">
      <c r="A1950" s="245"/>
      <c r="B1950" s="294"/>
      <c r="C1950" s="294"/>
      <c r="E1950" s="310"/>
      <c r="F1950" s="245"/>
    </row>
    <row r="1951" spans="1:6" x14ac:dyDescent="0.2">
      <c r="A1951" s="245"/>
      <c r="B1951" s="294"/>
      <c r="C1951" s="294"/>
      <c r="E1951" s="310"/>
      <c r="F1951" s="245"/>
    </row>
    <row r="1952" spans="1:6" x14ac:dyDescent="0.2">
      <c r="A1952" s="245"/>
      <c r="B1952" s="294"/>
      <c r="C1952" s="294"/>
      <c r="E1952" s="310"/>
      <c r="F1952" s="245"/>
    </row>
    <row r="1953" spans="1:6" x14ac:dyDescent="0.2">
      <c r="A1953" s="245"/>
      <c r="B1953" s="294"/>
      <c r="C1953" s="294"/>
      <c r="E1953" s="310"/>
      <c r="F1953" s="245"/>
    </row>
    <row r="1954" spans="1:6" x14ac:dyDescent="0.2">
      <c r="A1954" s="245"/>
      <c r="B1954" s="294"/>
      <c r="C1954" s="294"/>
      <c r="E1954" s="310"/>
      <c r="F1954" s="245"/>
    </row>
    <row r="1955" spans="1:6" x14ac:dyDescent="0.2">
      <c r="A1955" s="245"/>
      <c r="B1955" s="294"/>
      <c r="C1955" s="294"/>
      <c r="E1955" s="310"/>
      <c r="F1955" s="245"/>
    </row>
    <row r="1956" spans="1:6" x14ac:dyDescent="0.2">
      <c r="A1956" s="245"/>
      <c r="B1956" s="294"/>
      <c r="C1956" s="294"/>
      <c r="E1956" s="310"/>
      <c r="F1956" s="245"/>
    </row>
    <row r="1957" spans="1:6" x14ac:dyDescent="0.2">
      <c r="A1957" s="245"/>
      <c r="B1957" s="294"/>
      <c r="C1957" s="294"/>
      <c r="E1957" s="310"/>
      <c r="F1957" s="245"/>
    </row>
    <row r="1958" spans="1:6" x14ac:dyDescent="0.2">
      <c r="A1958" s="245"/>
      <c r="B1958" s="294"/>
      <c r="C1958" s="294"/>
      <c r="E1958" s="310"/>
      <c r="F1958" s="245"/>
    </row>
    <row r="1959" spans="1:6" x14ac:dyDescent="0.2">
      <c r="A1959" s="245"/>
      <c r="B1959" s="294"/>
      <c r="C1959" s="294"/>
      <c r="E1959" s="310"/>
      <c r="F1959" s="245"/>
    </row>
    <row r="1960" spans="1:6" x14ac:dyDescent="0.2">
      <c r="A1960" s="245"/>
      <c r="B1960" s="294"/>
      <c r="C1960" s="294"/>
      <c r="E1960" s="310"/>
      <c r="F1960" s="245"/>
    </row>
    <row r="1961" spans="1:6" x14ac:dyDescent="0.2">
      <c r="A1961" s="245"/>
      <c r="B1961" s="294"/>
      <c r="C1961" s="294"/>
      <c r="E1961" s="310"/>
      <c r="F1961" s="245"/>
    </row>
    <row r="1962" spans="1:6" x14ac:dyDescent="0.2">
      <c r="A1962" s="245"/>
      <c r="B1962" s="294"/>
      <c r="C1962" s="294"/>
      <c r="E1962" s="310"/>
      <c r="F1962" s="245"/>
    </row>
    <row r="1963" spans="1:6" x14ac:dyDescent="0.2">
      <c r="A1963" s="245"/>
      <c r="B1963" s="294"/>
      <c r="C1963" s="294"/>
      <c r="E1963" s="310"/>
      <c r="F1963" s="245"/>
    </row>
    <row r="1964" spans="1:6" x14ac:dyDescent="0.2">
      <c r="A1964" s="245"/>
      <c r="B1964" s="294"/>
      <c r="C1964" s="294"/>
      <c r="E1964" s="310"/>
      <c r="F1964" s="245"/>
    </row>
    <row r="1965" spans="1:6" x14ac:dyDescent="0.2">
      <c r="A1965" s="245"/>
      <c r="B1965" s="294"/>
      <c r="C1965" s="294"/>
      <c r="E1965" s="310"/>
      <c r="F1965" s="245"/>
    </row>
    <row r="1966" spans="1:6" x14ac:dyDescent="0.2">
      <c r="A1966" s="245"/>
      <c r="B1966" s="294"/>
      <c r="C1966" s="294"/>
      <c r="E1966" s="310"/>
      <c r="F1966" s="245"/>
    </row>
    <row r="1967" spans="1:6" x14ac:dyDescent="0.2">
      <c r="A1967" s="245"/>
      <c r="B1967" s="294"/>
      <c r="C1967" s="294"/>
      <c r="E1967" s="310"/>
      <c r="F1967" s="245"/>
    </row>
    <row r="1968" spans="1:6" x14ac:dyDescent="0.2">
      <c r="A1968" s="245"/>
      <c r="B1968" s="294"/>
      <c r="C1968" s="294"/>
      <c r="E1968" s="310"/>
      <c r="F1968" s="245"/>
    </row>
    <row r="1969" spans="1:6" x14ac:dyDescent="0.2">
      <c r="A1969" s="245"/>
      <c r="B1969" s="294"/>
      <c r="C1969" s="294"/>
      <c r="E1969" s="310"/>
      <c r="F1969" s="245"/>
    </row>
    <row r="1970" spans="1:6" x14ac:dyDescent="0.2">
      <c r="A1970" s="245"/>
      <c r="B1970" s="294"/>
      <c r="C1970" s="294"/>
      <c r="E1970" s="310"/>
      <c r="F1970" s="245"/>
    </row>
    <row r="1971" spans="1:6" x14ac:dyDescent="0.2">
      <c r="A1971" s="245"/>
      <c r="B1971" s="294"/>
      <c r="C1971" s="294"/>
      <c r="E1971" s="310"/>
      <c r="F1971" s="245"/>
    </row>
    <row r="1972" spans="1:6" x14ac:dyDescent="0.2">
      <c r="A1972" s="245"/>
      <c r="B1972" s="294"/>
      <c r="C1972" s="294"/>
      <c r="E1972" s="310"/>
      <c r="F1972" s="245"/>
    </row>
    <row r="1973" spans="1:6" x14ac:dyDescent="0.2">
      <c r="A1973" s="245"/>
      <c r="B1973" s="294"/>
      <c r="C1973" s="294"/>
      <c r="E1973" s="310"/>
      <c r="F1973" s="245"/>
    </row>
    <row r="1974" spans="1:6" x14ac:dyDescent="0.2">
      <c r="A1974" s="245"/>
      <c r="B1974" s="294"/>
      <c r="C1974" s="294"/>
      <c r="E1974" s="310"/>
      <c r="F1974" s="245"/>
    </row>
    <row r="1975" spans="1:6" x14ac:dyDescent="0.2">
      <c r="A1975" s="245"/>
      <c r="B1975" s="294"/>
      <c r="C1975" s="294"/>
      <c r="E1975" s="310"/>
      <c r="F1975" s="245"/>
    </row>
    <row r="1976" spans="1:6" x14ac:dyDescent="0.2">
      <c r="A1976" s="245"/>
      <c r="B1976" s="294"/>
      <c r="C1976" s="294"/>
      <c r="E1976" s="310"/>
      <c r="F1976" s="245"/>
    </row>
    <row r="1977" spans="1:6" x14ac:dyDescent="0.2">
      <c r="A1977" s="245"/>
      <c r="B1977" s="294"/>
      <c r="C1977" s="294"/>
      <c r="E1977" s="310"/>
      <c r="F1977" s="245"/>
    </row>
    <row r="1978" spans="1:6" x14ac:dyDescent="0.2">
      <c r="A1978" s="245"/>
      <c r="B1978" s="294"/>
      <c r="C1978" s="294"/>
      <c r="E1978" s="310"/>
      <c r="F1978" s="245"/>
    </row>
    <row r="1979" spans="1:6" x14ac:dyDescent="0.2">
      <c r="A1979" s="245"/>
      <c r="B1979" s="294"/>
      <c r="C1979" s="294"/>
      <c r="E1979" s="310"/>
      <c r="F1979" s="245"/>
    </row>
    <row r="1980" spans="1:6" x14ac:dyDescent="0.2">
      <c r="A1980" s="245"/>
      <c r="B1980" s="294"/>
      <c r="C1980" s="294"/>
      <c r="E1980" s="310"/>
      <c r="F1980" s="245"/>
    </row>
    <row r="1981" spans="1:6" x14ac:dyDescent="0.2">
      <c r="A1981" s="245"/>
      <c r="B1981" s="294"/>
      <c r="C1981" s="294"/>
      <c r="E1981" s="310"/>
      <c r="F1981" s="245"/>
    </row>
    <row r="1982" spans="1:6" x14ac:dyDescent="0.2">
      <c r="A1982" s="245"/>
      <c r="B1982" s="294"/>
      <c r="C1982" s="294"/>
      <c r="E1982" s="310"/>
      <c r="F1982" s="245"/>
    </row>
    <row r="1983" spans="1:6" x14ac:dyDescent="0.2">
      <c r="A1983" s="245"/>
      <c r="B1983" s="294"/>
      <c r="C1983" s="294"/>
      <c r="E1983" s="310"/>
      <c r="F1983" s="245"/>
    </row>
    <row r="1984" spans="1:6" x14ac:dyDescent="0.2">
      <c r="A1984" s="245"/>
      <c r="B1984" s="294"/>
      <c r="C1984" s="294"/>
      <c r="E1984" s="310"/>
      <c r="F1984" s="245"/>
    </row>
    <row r="1985" spans="1:6" x14ac:dyDescent="0.2">
      <c r="A1985" s="245"/>
      <c r="B1985" s="294"/>
      <c r="C1985" s="294"/>
      <c r="E1985" s="310"/>
      <c r="F1985" s="245"/>
    </row>
    <row r="1986" spans="1:6" x14ac:dyDescent="0.2">
      <c r="A1986" s="245"/>
      <c r="B1986" s="294"/>
      <c r="C1986" s="294"/>
      <c r="E1986" s="310"/>
      <c r="F1986" s="245"/>
    </row>
    <row r="1987" spans="1:6" x14ac:dyDescent="0.2">
      <c r="A1987" s="245"/>
      <c r="B1987" s="294"/>
      <c r="C1987" s="294"/>
      <c r="E1987" s="310"/>
      <c r="F1987" s="245"/>
    </row>
    <row r="1988" spans="1:6" x14ac:dyDescent="0.2">
      <c r="A1988" s="245"/>
      <c r="B1988" s="294"/>
      <c r="C1988" s="294"/>
      <c r="E1988" s="310"/>
      <c r="F1988" s="245"/>
    </row>
    <row r="1989" spans="1:6" x14ac:dyDescent="0.2">
      <c r="A1989" s="245"/>
      <c r="B1989" s="294"/>
      <c r="C1989" s="294"/>
      <c r="E1989" s="310"/>
      <c r="F1989" s="245"/>
    </row>
    <row r="1990" spans="1:6" x14ac:dyDescent="0.2">
      <c r="A1990" s="245"/>
      <c r="B1990" s="294"/>
      <c r="C1990" s="294"/>
      <c r="E1990" s="310"/>
      <c r="F1990" s="245"/>
    </row>
    <row r="1991" spans="1:6" x14ac:dyDescent="0.2">
      <c r="A1991" s="245"/>
      <c r="B1991" s="294"/>
      <c r="C1991" s="294"/>
      <c r="E1991" s="310"/>
      <c r="F1991" s="245"/>
    </row>
    <row r="1992" spans="1:6" x14ac:dyDescent="0.2">
      <c r="A1992" s="245"/>
      <c r="B1992" s="294"/>
      <c r="C1992" s="294"/>
      <c r="E1992" s="310"/>
      <c r="F1992" s="245"/>
    </row>
    <row r="1993" spans="1:6" x14ac:dyDescent="0.2">
      <c r="A1993" s="245"/>
      <c r="B1993" s="294"/>
      <c r="C1993" s="294"/>
      <c r="E1993" s="310"/>
      <c r="F1993" s="245"/>
    </row>
    <row r="1994" spans="1:6" x14ac:dyDescent="0.2">
      <c r="A1994" s="245"/>
      <c r="B1994" s="294"/>
      <c r="C1994" s="294"/>
      <c r="E1994" s="310"/>
      <c r="F1994" s="245"/>
    </row>
    <row r="1995" spans="1:6" x14ac:dyDescent="0.2">
      <c r="A1995" s="245"/>
      <c r="B1995" s="294"/>
      <c r="C1995" s="294"/>
      <c r="E1995" s="310"/>
      <c r="F1995" s="245"/>
    </row>
    <row r="1996" spans="1:6" x14ac:dyDescent="0.2">
      <c r="A1996" s="245"/>
      <c r="B1996" s="294"/>
      <c r="C1996" s="294"/>
      <c r="E1996" s="310"/>
      <c r="F1996" s="245"/>
    </row>
    <row r="1997" spans="1:6" x14ac:dyDescent="0.2">
      <c r="A1997" s="245"/>
      <c r="B1997" s="294"/>
      <c r="C1997" s="294"/>
      <c r="E1997" s="310"/>
      <c r="F1997" s="245"/>
    </row>
    <row r="1998" spans="1:6" x14ac:dyDescent="0.2">
      <c r="A1998" s="245"/>
      <c r="B1998" s="294"/>
      <c r="C1998" s="294"/>
      <c r="E1998" s="310"/>
      <c r="F1998" s="245"/>
    </row>
    <row r="1999" spans="1:6" x14ac:dyDescent="0.2">
      <c r="A1999" s="245"/>
      <c r="B1999" s="294"/>
      <c r="C1999" s="294"/>
      <c r="E1999" s="310"/>
      <c r="F1999" s="245"/>
    </row>
    <row r="2000" spans="1:6" x14ac:dyDescent="0.2">
      <c r="A2000" s="245"/>
      <c r="B2000" s="294"/>
      <c r="C2000" s="294"/>
      <c r="E2000" s="310"/>
      <c r="F2000" s="245"/>
    </row>
    <row r="2001" spans="1:6" x14ac:dyDescent="0.2">
      <c r="A2001" s="245"/>
      <c r="B2001" s="294"/>
      <c r="C2001" s="294"/>
      <c r="E2001" s="310"/>
      <c r="F2001" s="245"/>
    </row>
    <row r="2002" spans="1:6" x14ac:dyDescent="0.2">
      <c r="A2002" s="245"/>
      <c r="B2002" s="294"/>
      <c r="C2002" s="294"/>
      <c r="E2002" s="310"/>
      <c r="F2002" s="245"/>
    </row>
    <row r="2003" spans="1:6" x14ac:dyDescent="0.2">
      <c r="A2003" s="245"/>
      <c r="B2003" s="294"/>
      <c r="C2003" s="294"/>
      <c r="E2003" s="310"/>
      <c r="F2003" s="245"/>
    </row>
    <row r="2004" spans="1:6" x14ac:dyDescent="0.2">
      <c r="A2004" s="245"/>
      <c r="B2004" s="294"/>
      <c r="C2004" s="294"/>
      <c r="E2004" s="310"/>
      <c r="F2004" s="245"/>
    </row>
    <row r="2005" spans="1:6" x14ac:dyDescent="0.2">
      <c r="A2005" s="245"/>
      <c r="B2005" s="294"/>
      <c r="C2005" s="294"/>
      <c r="E2005" s="310"/>
      <c r="F2005" s="245"/>
    </row>
    <row r="2006" spans="1:6" x14ac:dyDescent="0.2">
      <c r="A2006" s="245"/>
      <c r="B2006" s="294"/>
      <c r="C2006" s="294"/>
      <c r="E2006" s="310"/>
      <c r="F2006" s="245"/>
    </row>
    <row r="2007" spans="1:6" x14ac:dyDescent="0.2">
      <c r="A2007" s="245"/>
      <c r="B2007" s="294"/>
      <c r="C2007" s="294"/>
      <c r="E2007" s="310"/>
      <c r="F2007" s="245"/>
    </row>
    <row r="2008" spans="1:6" x14ac:dyDescent="0.2">
      <c r="A2008" s="245"/>
      <c r="B2008" s="294"/>
      <c r="C2008" s="294"/>
      <c r="E2008" s="310"/>
      <c r="F2008" s="245"/>
    </row>
    <row r="2009" spans="1:6" x14ac:dyDescent="0.2">
      <c r="A2009" s="245"/>
      <c r="B2009" s="294"/>
      <c r="C2009" s="294"/>
      <c r="E2009" s="310"/>
      <c r="F2009" s="245"/>
    </row>
    <row r="2010" spans="1:6" x14ac:dyDescent="0.2">
      <c r="A2010" s="245"/>
      <c r="B2010" s="294"/>
      <c r="C2010" s="294"/>
      <c r="E2010" s="310"/>
      <c r="F2010" s="245"/>
    </row>
    <row r="2011" spans="1:6" x14ac:dyDescent="0.2">
      <c r="A2011" s="245"/>
      <c r="B2011" s="294"/>
      <c r="C2011" s="294"/>
      <c r="E2011" s="310"/>
      <c r="F2011" s="245"/>
    </row>
    <row r="2012" spans="1:6" x14ac:dyDescent="0.2">
      <c r="A2012" s="245"/>
      <c r="B2012" s="294"/>
      <c r="C2012" s="294"/>
      <c r="E2012" s="310"/>
      <c r="F2012" s="245"/>
    </row>
    <row r="2013" spans="1:6" x14ac:dyDescent="0.2">
      <c r="A2013" s="245"/>
      <c r="B2013" s="294"/>
      <c r="C2013" s="294"/>
      <c r="E2013" s="310"/>
      <c r="F2013" s="245"/>
    </row>
    <row r="2014" spans="1:6" x14ac:dyDescent="0.2">
      <c r="A2014" s="245"/>
      <c r="B2014" s="294"/>
      <c r="C2014" s="294"/>
      <c r="E2014" s="310"/>
      <c r="F2014" s="245"/>
    </row>
    <row r="2015" spans="1:6" x14ac:dyDescent="0.2">
      <c r="A2015" s="245"/>
      <c r="B2015" s="294"/>
      <c r="C2015" s="294"/>
      <c r="E2015" s="310"/>
      <c r="F2015" s="245"/>
    </row>
    <row r="2016" spans="1:6" x14ac:dyDescent="0.2">
      <c r="A2016" s="245"/>
      <c r="B2016" s="294"/>
      <c r="C2016" s="294"/>
      <c r="E2016" s="310"/>
      <c r="F2016" s="245"/>
    </row>
    <row r="2017" spans="1:6" x14ac:dyDescent="0.2">
      <c r="A2017" s="245"/>
      <c r="B2017" s="294"/>
      <c r="C2017" s="294"/>
      <c r="E2017" s="310"/>
      <c r="F2017" s="245"/>
    </row>
    <row r="2018" spans="1:6" x14ac:dyDescent="0.2">
      <c r="A2018" s="245"/>
      <c r="B2018" s="294"/>
      <c r="C2018" s="294"/>
      <c r="E2018" s="310"/>
      <c r="F2018" s="245"/>
    </row>
    <row r="2019" spans="1:6" x14ac:dyDescent="0.2">
      <c r="A2019" s="245"/>
      <c r="B2019" s="294"/>
      <c r="C2019" s="294"/>
      <c r="E2019" s="310"/>
      <c r="F2019" s="245"/>
    </row>
    <row r="2020" spans="1:6" x14ac:dyDescent="0.2">
      <c r="A2020" s="245"/>
      <c r="B2020" s="294"/>
      <c r="C2020" s="294"/>
      <c r="E2020" s="310"/>
      <c r="F2020" s="245"/>
    </row>
    <row r="2021" spans="1:6" x14ac:dyDescent="0.2">
      <c r="A2021" s="245"/>
      <c r="B2021" s="294"/>
      <c r="C2021" s="294"/>
      <c r="E2021" s="310"/>
      <c r="F2021" s="245"/>
    </row>
    <row r="2022" spans="1:6" x14ac:dyDescent="0.2">
      <c r="A2022" s="245"/>
      <c r="B2022" s="294"/>
      <c r="C2022" s="294"/>
      <c r="E2022" s="310"/>
      <c r="F2022" s="245"/>
    </row>
    <row r="2023" spans="1:6" x14ac:dyDescent="0.2">
      <c r="A2023" s="245"/>
      <c r="B2023" s="294"/>
      <c r="C2023" s="294"/>
      <c r="E2023" s="310"/>
      <c r="F2023" s="245"/>
    </row>
    <row r="2024" spans="1:6" x14ac:dyDescent="0.2">
      <c r="A2024" s="245"/>
      <c r="B2024" s="294"/>
      <c r="C2024" s="294"/>
      <c r="E2024" s="310"/>
      <c r="F2024" s="245"/>
    </row>
    <row r="2025" spans="1:6" x14ac:dyDescent="0.2">
      <c r="A2025" s="245"/>
      <c r="B2025" s="294"/>
      <c r="C2025" s="294"/>
      <c r="E2025" s="310"/>
      <c r="F2025" s="245"/>
    </row>
    <row r="2026" spans="1:6" x14ac:dyDescent="0.2">
      <c r="A2026" s="245"/>
      <c r="B2026" s="294"/>
      <c r="C2026" s="294"/>
      <c r="E2026" s="310"/>
      <c r="F2026" s="245"/>
    </row>
    <row r="2027" spans="1:6" x14ac:dyDescent="0.2">
      <c r="A2027" s="245"/>
      <c r="B2027" s="294"/>
      <c r="C2027" s="294"/>
      <c r="E2027" s="310"/>
      <c r="F2027" s="245"/>
    </row>
    <row r="2028" spans="1:6" x14ac:dyDescent="0.2">
      <c r="A2028" s="245"/>
      <c r="B2028" s="294"/>
      <c r="C2028" s="294"/>
      <c r="E2028" s="310"/>
      <c r="F2028" s="245"/>
    </row>
    <row r="2029" spans="1:6" x14ac:dyDescent="0.2">
      <c r="A2029" s="245"/>
      <c r="B2029" s="294"/>
      <c r="C2029" s="294"/>
      <c r="E2029" s="310"/>
      <c r="F2029" s="245"/>
    </row>
    <row r="2030" spans="1:6" x14ac:dyDescent="0.2">
      <c r="A2030" s="245"/>
      <c r="B2030" s="294"/>
      <c r="C2030" s="294"/>
      <c r="E2030" s="310"/>
      <c r="F2030" s="245"/>
    </row>
    <row r="2031" spans="1:6" x14ac:dyDescent="0.2">
      <c r="A2031" s="245"/>
      <c r="B2031" s="294"/>
      <c r="C2031" s="294"/>
      <c r="E2031" s="310"/>
      <c r="F2031" s="245"/>
    </row>
    <row r="2032" spans="1:6" x14ac:dyDescent="0.2">
      <c r="A2032" s="245"/>
      <c r="B2032" s="294"/>
      <c r="C2032" s="294"/>
      <c r="E2032" s="310"/>
      <c r="F2032" s="245"/>
    </row>
    <row r="2033" spans="1:6" x14ac:dyDescent="0.2">
      <c r="A2033" s="245"/>
      <c r="B2033" s="294"/>
      <c r="C2033" s="294"/>
      <c r="E2033" s="310"/>
      <c r="F2033" s="245"/>
    </row>
    <row r="2034" spans="1:6" x14ac:dyDescent="0.2">
      <c r="A2034" s="245"/>
      <c r="B2034" s="294"/>
      <c r="C2034" s="294"/>
      <c r="E2034" s="310"/>
      <c r="F2034" s="245"/>
    </row>
    <row r="2035" spans="1:6" x14ac:dyDescent="0.2">
      <c r="A2035" s="245"/>
      <c r="B2035" s="294"/>
      <c r="C2035" s="294"/>
      <c r="E2035" s="310"/>
      <c r="F2035" s="245"/>
    </row>
    <row r="2036" spans="1:6" x14ac:dyDescent="0.2">
      <c r="A2036" s="245"/>
      <c r="B2036" s="294"/>
      <c r="C2036" s="294"/>
      <c r="E2036" s="310"/>
      <c r="F2036" s="245"/>
    </row>
    <row r="2037" spans="1:6" x14ac:dyDescent="0.2">
      <c r="A2037" s="245"/>
      <c r="B2037" s="294"/>
      <c r="C2037" s="294"/>
      <c r="E2037" s="310"/>
      <c r="F2037" s="245"/>
    </row>
    <row r="2038" spans="1:6" x14ac:dyDescent="0.2">
      <c r="A2038" s="245"/>
      <c r="B2038" s="294"/>
      <c r="C2038" s="294"/>
      <c r="E2038" s="310"/>
      <c r="F2038" s="245"/>
    </row>
    <row r="2039" spans="1:6" x14ac:dyDescent="0.2">
      <c r="A2039" s="245"/>
      <c r="B2039" s="294"/>
      <c r="C2039" s="294"/>
      <c r="E2039" s="310"/>
      <c r="F2039" s="245"/>
    </row>
    <row r="2040" spans="1:6" x14ac:dyDescent="0.2">
      <c r="A2040" s="245"/>
      <c r="B2040" s="294"/>
      <c r="C2040" s="294"/>
      <c r="E2040" s="310"/>
      <c r="F2040" s="245"/>
    </row>
    <row r="2041" spans="1:6" x14ac:dyDescent="0.2">
      <c r="A2041" s="245"/>
      <c r="B2041" s="294"/>
      <c r="C2041" s="294"/>
      <c r="E2041" s="310"/>
      <c r="F2041" s="245"/>
    </row>
    <row r="2042" spans="1:6" x14ac:dyDescent="0.2">
      <c r="A2042" s="245"/>
      <c r="B2042" s="294"/>
      <c r="C2042" s="294"/>
      <c r="E2042" s="310"/>
      <c r="F2042" s="245"/>
    </row>
    <row r="2043" spans="1:6" x14ac:dyDescent="0.2">
      <c r="A2043" s="245"/>
      <c r="B2043" s="294"/>
      <c r="C2043" s="294"/>
      <c r="E2043" s="310"/>
      <c r="F2043" s="245"/>
    </row>
    <row r="2044" spans="1:6" x14ac:dyDescent="0.2">
      <c r="A2044" s="245"/>
      <c r="B2044" s="294"/>
      <c r="C2044" s="294"/>
      <c r="E2044" s="310"/>
      <c r="F2044" s="245"/>
    </row>
    <row r="2045" spans="1:6" x14ac:dyDescent="0.2">
      <c r="A2045" s="245"/>
      <c r="B2045" s="294"/>
      <c r="C2045" s="294"/>
      <c r="E2045" s="310"/>
      <c r="F2045" s="245"/>
    </row>
    <row r="2046" spans="1:6" x14ac:dyDescent="0.2">
      <c r="A2046" s="245"/>
      <c r="B2046" s="294"/>
      <c r="C2046" s="294"/>
      <c r="E2046" s="310"/>
      <c r="F2046" s="245"/>
    </row>
    <row r="2047" spans="1:6" x14ac:dyDescent="0.2">
      <c r="A2047" s="245"/>
      <c r="B2047" s="294"/>
      <c r="C2047" s="294"/>
      <c r="E2047" s="310"/>
      <c r="F2047" s="245"/>
    </row>
    <row r="2048" spans="1:6" x14ac:dyDescent="0.2">
      <c r="A2048" s="245"/>
      <c r="B2048" s="294"/>
      <c r="C2048" s="294"/>
      <c r="E2048" s="310"/>
      <c r="F2048" s="245"/>
    </row>
    <row r="2049" spans="1:6" x14ac:dyDescent="0.2">
      <c r="A2049" s="245"/>
      <c r="B2049" s="294"/>
      <c r="C2049" s="294"/>
      <c r="E2049" s="310"/>
      <c r="F2049" s="245"/>
    </row>
    <row r="2050" spans="1:6" x14ac:dyDescent="0.2">
      <c r="A2050" s="245"/>
      <c r="B2050" s="294"/>
      <c r="C2050" s="294"/>
      <c r="E2050" s="310"/>
      <c r="F2050" s="245"/>
    </row>
    <row r="2051" spans="1:6" x14ac:dyDescent="0.2">
      <c r="A2051" s="245"/>
      <c r="B2051" s="294"/>
      <c r="C2051" s="294"/>
      <c r="E2051" s="310"/>
      <c r="F2051" s="245"/>
    </row>
    <row r="2052" spans="1:6" x14ac:dyDescent="0.2">
      <c r="A2052" s="245"/>
      <c r="B2052" s="294"/>
      <c r="C2052" s="294"/>
      <c r="E2052" s="310"/>
      <c r="F2052" s="245"/>
    </row>
    <row r="2053" spans="1:6" x14ac:dyDescent="0.2">
      <c r="A2053" s="245"/>
      <c r="B2053" s="294"/>
      <c r="C2053" s="294"/>
      <c r="E2053" s="310"/>
      <c r="F2053" s="245"/>
    </row>
    <row r="2054" spans="1:6" x14ac:dyDescent="0.2">
      <c r="A2054" s="245"/>
      <c r="B2054" s="294"/>
      <c r="C2054" s="294"/>
      <c r="E2054" s="310"/>
      <c r="F2054" s="245"/>
    </row>
    <row r="2055" spans="1:6" x14ac:dyDescent="0.2">
      <c r="A2055" s="245"/>
      <c r="B2055" s="294"/>
      <c r="C2055" s="294"/>
      <c r="E2055" s="310"/>
      <c r="F2055" s="245"/>
    </row>
    <row r="2056" spans="1:6" x14ac:dyDescent="0.2">
      <c r="A2056" s="245"/>
      <c r="B2056" s="294"/>
      <c r="C2056" s="294"/>
      <c r="E2056" s="310"/>
      <c r="F2056" s="245"/>
    </row>
    <row r="2057" spans="1:6" x14ac:dyDescent="0.2">
      <c r="A2057" s="245"/>
      <c r="B2057" s="294"/>
      <c r="C2057" s="294"/>
      <c r="E2057" s="310"/>
      <c r="F2057" s="245"/>
    </row>
    <row r="2058" spans="1:6" x14ac:dyDescent="0.2">
      <c r="A2058" s="245"/>
      <c r="B2058" s="294"/>
      <c r="C2058" s="294"/>
      <c r="E2058" s="310"/>
      <c r="F2058" s="245"/>
    </row>
    <row r="2059" spans="1:6" x14ac:dyDescent="0.2">
      <c r="A2059" s="245"/>
      <c r="B2059" s="294"/>
      <c r="C2059" s="294"/>
      <c r="E2059" s="310"/>
      <c r="F2059" s="245"/>
    </row>
    <row r="2060" spans="1:6" x14ac:dyDescent="0.2">
      <c r="A2060" s="245"/>
      <c r="B2060" s="294"/>
      <c r="C2060" s="294"/>
      <c r="E2060" s="310"/>
      <c r="F2060" s="245"/>
    </row>
    <row r="2061" spans="1:6" x14ac:dyDescent="0.2">
      <c r="A2061" s="245"/>
      <c r="B2061" s="294"/>
      <c r="C2061" s="294"/>
      <c r="E2061" s="310"/>
      <c r="F2061" s="245"/>
    </row>
    <row r="2062" spans="1:6" x14ac:dyDescent="0.2">
      <c r="A2062" s="245"/>
      <c r="B2062" s="294"/>
      <c r="C2062" s="294"/>
      <c r="E2062" s="310"/>
      <c r="F2062" s="245"/>
    </row>
    <row r="2063" spans="1:6" x14ac:dyDescent="0.2">
      <c r="A2063" s="245"/>
      <c r="B2063" s="294"/>
      <c r="C2063" s="294"/>
      <c r="E2063" s="310"/>
      <c r="F2063" s="245"/>
    </row>
    <row r="2064" spans="1:6" x14ac:dyDescent="0.2">
      <c r="A2064" s="245"/>
      <c r="B2064" s="294"/>
      <c r="C2064" s="294"/>
      <c r="E2064" s="310"/>
      <c r="F2064" s="245"/>
    </row>
    <row r="2065" spans="1:6" x14ac:dyDescent="0.2">
      <c r="A2065" s="245"/>
      <c r="B2065" s="294"/>
      <c r="C2065" s="294"/>
      <c r="E2065" s="310"/>
      <c r="F2065" s="245"/>
    </row>
    <row r="2066" spans="1:6" x14ac:dyDescent="0.2">
      <c r="A2066" s="245"/>
      <c r="B2066" s="294"/>
      <c r="C2066" s="294"/>
      <c r="E2066" s="310"/>
      <c r="F2066" s="245"/>
    </row>
    <row r="2067" spans="1:6" x14ac:dyDescent="0.2">
      <c r="A2067" s="245"/>
      <c r="B2067" s="294"/>
      <c r="C2067" s="294"/>
      <c r="E2067" s="310"/>
      <c r="F2067" s="245"/>
    </row>
    <row r="2068" spans="1:6" x14ac:dyDescent="0.2">
      <c r="A2068" s="245"/>
      <c r="B2068" s="294"/>
      <c r="C2068" s="294"/>
      <c r="E2068" s="310"/>
      <c r="F2068" s="245"/>
    </row>
    <row r="2069" spans="1:6" x14ac:dyDescent="0.2">
      <c r="A2069" s="245"/>
      <c r="B2069" s="294"/>
      <c r="C2069" s="294"/>
      <c r="E2069" s="310"/>
      <c r="F2069" s="245"/>
    </row>
    <row r="2070" spans="1:6" x14ac:dyDescent="0.2">
      <c r="A2070" s="245"/>
      <c r="B2070" s="294"/>
      <c r="C2070" s="294"/>
      <c r="E2070" s="310"/>
      <c r="F2070" s="245"/>
    </row>
    <row r="2071" spans="1:6" x14ac:dyDescent="0.2">
      <c r="A2071" s="245"/>
      <c r="B2071" s="294"/>
      <c r="C2071" s="294"/>
      <c r="E2071" s="310"/>
      <c r="F2071" s="245"/>
    </row>
    <row r="2072" spans="1:6" x14ac:dyDescent="0.2">
      <c r="A2072" s="245"/>
      <c r="B2072" s="294"/>
      <c r="C2072" s="294"/>
      <c r="E2072" s="310"/>
      <c r="F2072" s="245"/>
    </row>
    <row r="2073" spans="1:6" x14ac:dyDescent="0.2">
      <c r="A2073" s="245"/>
      <c r="B2073" s="294"/>
      <c r="C2073" s="294"/>
      <c r="E2073" s="310"/>
      <c r="F2073" s="245"/>
    </row>
    <row r="2074" spans="1:6" x14ac:dyDescent="0.2">
      <c r="A2074" s="245"/>
      <c r="B2074" s="294"/>
      <c r="C2074" s="294"/>
      <c r="E2074" s="310"/>
      <c r="F2074" s="245"/>
    </row>
    <row r="2075" spans="1:6" x14ac:dyDescent="0.2">
      <c r="A2075" s="245"/>
      <c r="B2075" s="294"/>
      <c r="C2075" s="294"/>
      <c r="E2075" s="310"/>
      <c r="F2075" s="245"/>
    </row>
    <row r="2076" spans="1:6" x14ac:dyDescent="0.2">
      <c r="A2076" s="245"/>
      <c r="B2076" s="294"/>
      <c r="C2076" s="294"/>
      <c r="E2076" s="310"/>
      <c r="F2076" s="245"/>
    </row>
    <row r="2077" spans="1:6" x14ac:dyDescent="0.2">
      <c r="A2077" s="245"/>
      <c r="B2077" s="294"/>
      <c r="C2077" s="294"/>
      <c r="E2077" s="310"/>
      <c r="F2077" s="245"/>
    </row>
    <row r="2078" spans="1:6" x14ac:dyDescent="0.2">
      <c r="A2078" s="245"/>
      <c r="B2078" s="294"/>
      <c r="C2078" s="294"/>
      <c r="E2078" s="310"/>
      <c r="F2078" s="245"/>
    </row>
    <row r="2079" spans="1:6" x14ac:dyDescent="0.2">
      <c r="A2079" s="245"/>
      <c r="B2079" s="294"/>
      <c r="C2079" s="294"/>
      <c r="E2079" s="310"/>
      <c r="F2079" s="245"/>
    </row>
    <row r="2080" spans="1:6" x14ac:dyDescent="0.2">
      <c r="A2080" s="245"/>
      <c r="B2080" s="294"/>
      <c r="C2080" s="294"/>
      <c r="E2080" s="310"/>
      <c r="F2080" s="245"/>
    </row>
    <row r="2081" spans="1:6" x14ac:dyDescent="0.2">
      <c r="A2081" s="245"/>
      <c r="B2081" s="294"/>
      <c r="C2081" s="294"/>
      <c r="E2081" s="310"/>
      <c r="F2081" s="245"/>
    </row>
    <row r="2082" spans="1:6" x14ac:dyDescent="0.2">
      <c r="A2082" s="245"/>
      <c r="B2082" s="294"/>
      <c r="C2082" s="294"/>
      <c r="E2082" s="310"/>
      <c r="F2082" s="245"/>
    </row>
    <row r="2083" spans="1:6" x14ac:dyDescent="0.2">
      <c r="A2083" s="245"/>
      <c r="B2083" s="294"/>
      <c r="C2083" s="294"/>
      <c r="E2083" s="310"/>
      <c r="F2083" s="245"/>
    </row>
    <row r="2084" spans="1:6" x14ac:dyDescent="0.2">
      <c r="A2084" s="245"/>
      <c r="B2084" s="294"/>
      <c r="C2084" s="294"/>
      <c r="E2084" s="310"/>
      <c r="F2084" s="245"/>
    </row>
    <row r="2085" spans="1:6" x14ac:dyDescent="0.2">
      <c r="A2085" s="245"/>
      <c r="B2085" s="294"/>
      <c r="C2085" s="294"/>
      <c r="E2085" s="310"/>
      <c r="F2085" s="245"/>
    </row>
    <row r="2086" spans="1:6" x14ac:dyDescent="0.2">
      <c r="A2086" s="245"/>
      <c r="B2086" s="294"/>
      <c r="C2086" s="294"/>
      <c r="E2086" s="310"/>
      <c r="F2086" s="245"/>
    </row>
    <row r="2087" spans="1:6" x14ac:dyDescent="0.2">
      <c r="A2087" s="245"/>
      <c r="B2087" s="294"/>
      <c r="C2087" s="294"/>
      <c r="E2087" s="310"/>
      <c r="F2087" s="245"/>
    </row>
    <row r="2088" spans="1:6" x14ac:dyDescent="0.2">
      <c r="A2088" s="245"/>
      <c r="B2088" s="294"/>
      <c r="C2088" s="294"/>
      <c r="E2088" s="310"/>
      <c r="F2088" s="245"/>
    </row>
    <row r="2089" spans="1:6" x14ac:dyDescent="0.2">
      <c r="A2089" s="245"/>
      <c r="B2089" s="294"/>
      <c r="C2089" s="294"/>
      <c r="E2089" s="310"/>
      <c r="F2089" s="245"/>
    </row>
    <row r="2090" spans="1:6" x14ac:dyDescent="0.2">
      <c r="A2090" s="245"/>
      <c r="B2090" s="294"/>
      <c r="C2090" s="294"/>
      <c r="E2090" s="310"/>
      <c r="F2090" s="245"/>
    </row>
    <row r="2091" spans="1:6" x14ac:dyDescent="0.2">
      <c r="A2091" s="245"/>
      <c r="B2091" s="294"/>
      <c r="C2091" s="294"/>
      <c r="E2091" s="310"/>
      <c r="F2091" s="245"/>
    </row>
    <row r="2092" spans="1:6" x14ac:dyDescent="0.2">
      <c r="A2092" s="245"/>
      <c r="B2092" s="294"/>
      <c r="C2092" s="294"/>
      <c r="E2092" s="310"/>
      <c r="F2092" s="245"/>
    </row>
    <row r="2093" spans="1:6" x14ac:dyDescent="0.2">
      <c r="A2093" s="245"/>
      <c r="B2093" s="294"/>
      <c r="C2093" s="294"/>
      <c r="E2093" s="310"/>
      <c r="F2093" s="245"/>
    </row>
    <row r="2094" spans="1:6" x14ac:dyDescent="0.2">
      <c r="A2094" s="245"/>
      <c r="B2094" s="294"/>
      <c r="C2094" s="294"/>
      <c r="E2094" s="310"/>
      <c r="F2094" s="245"/>
    </row>
    <row r="2095" spans="1:6" x14ac:dyDescent="0.2">
      <c r="A2095" s="245"/>
      <c r="B2095" s="294"/>
      <c r="C2095" s="294"/>
      <c r="E2095" s="310"/>
      <c r="F2095" s="245"/>
    </row>
    <row r="2096" spans="1:6" x14ac:dyDescent="0.2">
      <c r="A2096" s="245"/>
      <c r="B2096" s="294"/>
      <c r="C2096" s="294"/>
      <c r="E2096" s="310"/>
      <c r="F2096" s="245"/>
    </row>
    <row r="2097" spans="1:6" x14ac:dyDescent="0.2">
      <c r="A2097" s="245"/>
      <c r="B2097" s="294"/>
      <c r="C2097" s="294"/>
      <c r="E2097" s="310"/>
      <c r="F2097" s="245"/>
    </row>
    <row r="2098" spans="1:6" x14ac:dyDescent="0.2">
      <c r="A2098" s="245"/>
      <c r="B2098" s="294"/>
      <c r="C2098" s="294"/>
      <c r="E2098" s="310"/>
      <c r="F2098" s="245"/>
    </row>
    <row r="2099" spans="1:6" x14ac:dyDescent="0.2">
      <c r="A2099" s="245"/>
      <c r="B2099" s="294"/>
      <c r="C2099" s="294"/>
      <c r="E2099" s="310"/>
      <c r="F2099" s="245"/>
    </row>
    <row r="2100" spans="1:6" x14ac:dyDescent="0.2">
      <c r="A2100" s="245"/>
      <c r="B2100" s="294"/>
      <c r="C2100" s="294"/>
      <c r="E2100" s="310"/>
      <c r="F2100" s="245"/>
    </row>
    <row r="2101" spans="1:6" x14ac:dyDescent="0.2">
      <c r="A2101" s="245"/>
      <c r="B2101" s="294"/>
      <c r="C2101" s="294"/>
      <c r="E2101" s="310"/>
      <c r="F2101" s="245"/>
    </row>
    <row r="2102" spans="1:6" x14ac:dyDescent="0.2">
      <c r="A2102" s="245"/>
      <c r="B2102" s="294"/>
      <c r="C2102" s="294"/>
      <c r="E2102" s="310"/>
      <c r="F2102" s="245"/>
    </row>
    <row r="2103" spans="1:6" x14ac:dyDescent="0.2">
      <c r="A2103" s="245"/>
      <c r="B2103" s="294"/>
      <c r="C2103" s="294"/>
      <c r="E2103" s="310"/>
      <c r="F2103" s="245"/>
    </row>
    <row r="2104" spans="1:6" x14ac:dyDescent="0.2">
      <c r="A2104" s="245"/>
      <c r="B2104" s="294"/>
      <c r="C2104" s="294"/>
      <c r="E2104" s="310"/>
      <c r="F2104" s="245"/>
    </row>
    <row r="2105" spans="1:6" x14ac:dyDescent="0.2">
      <c r="A2105" s="245"/>
      <c r="B2105" s="294"/>
      <c r="C2105" s="294"/>
      <c r="E2105" s="310"/>
      <c r="F2105" s="245"/>
    </row>
    <row r="2106" spans="1:6" x14ac:dyDescent="0.2">
      <c r="A2106" s="245"/>
      <c r="B2106" s="294"/>
      <c r="C2106" s="294"/>
      <c r="E2106" s="310"/>
      <c r="F2106" s="245"/>
    </row>
    <row r="2107" spans="1:6" x14ac:dyDescent="0.2">
      <c r="A2107" s="245"/>
      <c r="B2107" s="294"/>
      <c r="C2107" s="294"/>
      <c r="E2107" s="310"/>
      <c r="F2107" s="245"/>
    </row>
    <row r="2108" spans="1:6" x14ac:dyDescent="0.2">
      <c r="A2108" s="245"/>
      <c r="B2108" s="294"/>
      <c r="C2108" s="294"/>
      <c r="E2108" s="310"/>
      <c r="F2108" s="245"/>
    </row>
    <row r="2109" spans="1:6" x14ac:dyDescent="0.2">
      <c r="A2109" s="245"/>
      <c r="B2109" s="294"/>
      <c r="C2109" s="294"/>
      <c r="E2109" s="310"/>
      <c r="F2109" s="245"/>
    </row>
    <row r="2110" spans="1:6" x14ac:dyDescent="0.2">
      <c r="A2110" s="245"/>
      <c r="B2110" s="294"/>
      <c r="C2110" s="294"/>
      <c r="E2110" s="310"/>
      <c r="F2110" s="245"/>
    </row>
    <row r="2111" spans="1:6" x14ac:dyDescent="0.2">
      <c r="A2111" s="245"/>
      <c r="B2111" s="294"/>
      <c r="C2111" s="294"/>
      <c r="E2111" s="310"/>
      <c r="F2111" s="245"/>
    </row>
    <row r="2112" spans="1:6" x14ac:dyDescent="0.2">
      <c r="A2112" s="245"/>
      <c r="B2112" s="294"/>
      <c r="C2112" s="294"/>
      <c r="E2112" s="310"/>
      <c r="F2112" s="245"/>
    </row>
    <row r="2113" spans="1:6" x14ac:dyDescent="0.2">
      <c r="A2113" s="245"/>
      <c r="B2113" s="294"/>
      <c r="C2113" s="294"/>
      <c r="E2113" s="310"/>
      <c r="F2113" s="245"/>
    </row>
    <row r="2114" spans="1:6" x14ac:dyDescent="0.2">
      <c r="A2114" s="245"/>
      <c r="B2114" s="294"/>
      <c r="C2114" s="294"/>
      <c r="E2114" s="310"/>
      <c r="F2114" s="245"/>
    </row>
    <row r="2115" spans="1:6" x14ac:dyDescent="0.2">
      <c r="A2115" s="245"/>
      <c r="B2115" s="294"/>
      <c r="C2115" s="294"/>
      <c r="E2115" s="310"/>
      <c r="F2115" s="245"/>
    </row>
    <row r="2116" spans="1:6" x14ac:dyDescent="0.2">
      <c r="A2116" s="245"/>
      <c r="B2116" s="294"/>
      <c r="C2116" s="294"/>
      <c r="E2116" s="310"/>
      <c r="F2116" s="245"/>
    </row>
    <row r="2117" spans="1:6" x14ac:dyDescent="0.2">
      <c r="A2117" s="245"/>
      <c r="B2117" s="294"/>
      <c r="C2117" s="294"/>
      <c r="E2117" s="310"/>
      <c r="F2117" s="245"/>
    </row>
    <row r="2118" spans="1:6" x14ac:dyDescent="0.2">
      <c r="A2118" s="245"/>
      <c r="B2118" s="294"/>
      <c r="C2118" s="294"/>
      <c r="E2118" s="310"/>
      <c r="F2118" s="245"/>
    </row>
    <row r="2119" spans="1:6" x14ac:dyDescent="0.2">
      <c r="A2119" s="245"/>
      <c r="B2119" s="294"/>
      <c r="C2119" s="294"/>
      <c r="E2119" s="310"/>
      <c r="F2119" s="245"/>
    </row>
    <row r="2120" spans="1:6" x14ac:dyDescent="0.2">
      <c r="A2120" s="245"/>
      <c r="B2120" s="294"/>
      <c r="C2120" s="294"/>
      <c r="E2120" s="310"/>
      <c r="F2120" s="245"/>
    </row>
    <row r="2121" spans="1:6" x14ac:dyDescent="0.2">
      <c r="A2121" s="245"/>
      <c r="B2121" s="294"/>
      <c r="C2121" s="294"/>
      <c r="E2121" s="310"/>
      <c r="F2121" s="245"/>
    </row>
    <row r="2122" spans="1:6" x14ac:dyDescent="0.2">
      <c r="A2122" s="245"/>
      <c r="B2122" s="294"/>
      <c r="C2122" s="294"/>
      <c r="E2122" s="310"/>
      <c r="F2122" s="245"/>
    </row>
    <row r="2123" spans="1:6" x14ac:dyDescent="0.2">
      <c r="A2123" s="245"/>
      <c r="B2123" s="294"/>
      <c r="C2123" s="294"/>
      <c r="E2123" s="310"/>
      <c r="F2123" s="245"/>
    </row>
    <row r="2124" spans="1:6" x14ac:dyDescent="0.2">
      <c r="A2124" s="245"/>
      <c r="B2124" s="294"/>
      <c r="C2124" s="294"/>
      <c r="E2124" s="310"/>
      <c r="F2124" s="245"/>
    </row>
    <row r="2125" spans="1:6" x14ac:dyDescent="0.2">
      <c r="A2125" s="245"/>
      <c r="B2125" s="294"/>
      <c r="C2125" s="294"/>
      <c r="E2125" s="310"/>
      <c r="F2125" s="245"/>
    </row>
    <row r="2126" spans="1:6" x14ac:dyDescent="0.2">
      <c r="A2126" s="245"/>
      <c r="B2126" s="294"/>
      <c r="C2126" s="294"/>
      <c r="E2126" s="310"/>
      <c r="F2126" s="245"/>
    </row>
    <row r="2127" spans="1:6" x14ac:dyDescent="0.2">
      <c r="A2127" s="245"/>
      <c r="B2127" s="294"/>
      <c r="C2127" s="294"/>
      <c r="E2127" s="310"/>
      <c r="F2127" s="245"/>
    </row>
    <row r="2128" spans="1:6" x14ac:dyDescent="0.2">
      <c r="A2128" s="245"/>
      <c r="B2128" s="294"/>
      <c r="C2128" s="294"/>
      <c r="E2128" s="310"/>
      <c r="F2128" s="245"/>
    </row>
    <row r="2129" spans="1:6" x14ac:dyDescent="0.2">
      <c r="A2129" s="245"/>
      <c r="B2129" s="294"/>
      <c r="C2129" s="294"/>
      <c r="E2129" s="310"/>
      <c r="F2129" s="245"/>
    </row>
    <row r="2130" spans="1:6" x14ac:dyDescent="0.2">
      <c r="A2130" s="245"/>
      <c r="B2130" s="294"/>
      <c r="C2130" s="294"/>
      <c r="E2130" s="310"/>
      <c r="F2130" s="245"/>
    </row>
    <row r="2131" spans="1:6" x14ac:dyDescent="0.2">
      <c r="A2131" s="245"/>
      <c r="B2131" s="294"/>
      <c r="C2131" s="294"/>
      <c r="E2131" s="310"/>
      <c r="F2131" s="245"/>
    </row>
    <row r="2132" spans="1:6" x14ac:dyDescent="0.2">
      <c r="A2132" s="245"/>
      <c r="B2132" s="294"/>
      <c r="C2132" s="294"/>
      <c r="E2132" s="310"/>
      <c r="F2132" s="245"/>
    </row>
    <row r="2133" spans="1:6" x14ac:dyDescent="0.2">
      <c r="A2133" s="245"/>
      <c r="B2133" s="294"/>
      <c r="C2133" s="294"/>
      <c r="E2133" s="310"/>
      <c r="F2133" s="245"/>
    </row>
    <row r="2134" spans="1:6" x14ac:dyDescent="0.2">
      <c r="A2134" s="245"/>
      <c r="B2134" s="294"/>
      <c r="C2134" s="294"/>
      <c r="E2134" s="310"/>
      <c r="F2134" s="245"/>
    </row>
    <row r="2135" spans="1:6" x14ac:dyDescent="0.2">
      <c r="A2135" s="245"/>
      <c r="B2135" s="294"/>
      <c r="C2135" s="294"/>
      <c r="E2135" s="310"/>
      <c r="F2135" s="245"/>
    </row>
    <row r="2136" spans="1:6" x14ac:dyDescent="0.2">
      <c r="A2136" s="245"/>
      <c r="B2136" s="294"/>
      <c r="C2136" s="294"/>
      <c r="E2136" s="310"/>
      <c r="F2136" s="245"/>
    </row>
    <row r="2137" spans="1:6" x14ac:dyDescent="0.2">
      <c r="A2137" s="245"/>
      <c r="B2137" s="294"/>
      <c r="C2137" s="294"/>
      <c r="E2137" s="310"/>
      <c r="F2137" s="245"/>
    </row>
    <row r="2138" spans="1:6" x14ac:dyDescent="0.2">
      <c r="A2138" s="245"/>
      <c r="B2138" s="294"/>
      <c r="C2138" s="294"/>
      <c r="E2138" s="310"/>
      <c r="F2138" s="245"/>
    </row>
    <row r="2139" spans="1:6" x14ac:dyDescent="0.2">
      <c r="A2139" s="245"/>
      <c r="B2139" s="294"/>
      <c r="C2139" s="294"/>
      <c r="E2139" s="310"/>
      <c r="F2139" s="245"/>
    </row>
    <row r="2140" spans="1:6" x14ac:dyDescent="0.2">
      <c r="A2140" s="245"/>
      <c r="B2140" s="294"/>
      <c r="C2140" s="294"/>
      <c r="E2140" s="310"/>
      <c r="F2140" s="245"/>
    </row>
    <row r="2141" spans="1:6" x14ac:dyDescent="0.2">
      <c r="A2141" s="245"/>
      <c r="B2141" s="294"/>
      <c r="C2141" s="294"/>
      <c r="E2141" s="310"/>
      <c r="F2141" s="245"/>
    </row>
    <row r="2142" spans="1:6" x14ac:dyDescent="0.2">
      <c r="A2142" s="245"/>
      <c r="B2142" s="294"/>
      <c r="C2142" s="294"/>
      <c r="E2142" s="310"/>
      <c r="F2142" s="245"/>
    </row>
    <row r="2143" spans="1:6" x14ac:dyDescent="0.2">
      <c r="A2143" s="245"/>
      <c r="B2143" s="294"/>
      <c r="C2143" s="294"/>
      <c r="E2143" s="310"/>
      <c r="F2143" s="245"/>
    </row>
    <row r="2144" spans="1:6" x14ac:dyDescent="0.2">
      <c r="A2144" s="245"/>
      <c r="B2144" s="294"/>
      <c r="C2144" s="294"/>
      <c r="E2144" s="310"/>
      <c r="F2144" s="245"/>
    </row>
    <row r="2145" spans="1:6" x14ac:dyDescent="0.2">
      <c r="A2145" s="245"/>
      <c r="B2145" s="294"/>
      <c r="C2145" s="294"/>
      <c r="E2145" s="310"/>
      <c r="F2145" s="245"/>
    </row>
    <row r="2146" spans="1:6" x14ac:dyDescent="0.2">
      <c r="A2146" s="245"/>
      <c r="B2146" s="294"/>
      <c r="C2146" s="294"/>
      <c r="E2146" s="310"/>
      <c r="F2146" s="245"/>
    </row>
    <row r="2147" spans="1:6" x14ac:dyDescent="0.2">
      <c r="A2147" s="245"/>
      <c r="B2147" s="294"/>
      <c r="C2147" s="294"/>
      <c r="E2147" s="310"/>
      <c r="F2147" s="245"/>
    </row>
    <row r="2148" spans="1:6" x14ac:dyDescent="0.2">
      <c r="A2148" s="245"/>
      <c r="B2148" s="294"/>
      <c r="C2148" s="294"/>
      <c r="E2148" s="310"/>
      <c r="F2148" s="245"/>
    </row>
    <row r="2149" spans="1:6" x14ac:dyDescent="0.2">
      <c r="A2149" s="245"/>
      <c r="B2149" s="294"/>
      <c r="C2149" s="294"/>
      <c r="E2149" s="310"/>
      <c r="F2149" s="245"/>
    </row>
    <row r="2150" spans="1:6" x14ac:dyDescent="0.2">
      <c r="A2150" s="245"/>
      <c r="B2150" s="294"/>
      <c r="C2150" s="294"/>
      <c r="E2150" s="310"/>
      <c r="F2150" s="245"/>
    </row>
    <row r="2151" spans="1:6" x14ac:dyDescent="0.2">
      <c r="A2151" s="245"/>
      <c r="B2151" s="294"/>
      <c r="C2151" s="294"/>
      <c r="E2151" s="310"/>
      <c r="F2151" s="245"/>
    </row>
    <row r="2152" spans="1:6" x14ac:dyDescent="0.2">
      <c r="A2152" s="245"/>
      <c r="B2152" s="294"/>
      <c r="C2152" s="294"/>
      <c r="E2152" s="310"/>
      <c r="F2152" s="245"/>
    </row>
    <row r="2153" spans="1:6" x14ac:dyDescent="0.2">
      <c r="A2153" s="245"/>
      <c r="B2153" s="294"/>
      <c r="C2153" s="294"/>
      <c r="E2153" s="310"/>
      <c r="F2153" s="245"/>
    </row>
    <row r="2154" spans="1:6" x14ac:dyDescent="0.2">
      <c r="A2154" s="245"/>
      <c r="B2154" s="294"/>
      <c r="C2154" s="294"/>
      <c r="E2154" s="310"/>
      <c r="F2154" s="245"/>
    </row>
    <row r="2155" spans="1:6" x14ac:dyDescent="0.2">
      <c r="A2155" s="245"/>
      <c r="B2155" s="294"/>
      <c r="C2155" s="294"/>
      <c r="E2155" s="310"/>
      <c r="F2155" s="245"/>
    </row>
    <row r="2156" spans="1:6" x14ac:dyDescent="0.2">
      <c r="A2156" s="245"/>
      <c r="B2156" s="294"/>
      <c r="C2156" s="294"/>
      <c r="E2156" s="310"/>
      <c r="F2156" s="245"/>
    </row>
    <row r="2157" spans="1:6" x14ac:dyDescent="0.2">
      <c r="A2157" s="245"/>
      <c r="B2157" s="294"/>
      <c r="C2157" s="294"/>
      <c r="E2157" s="310"/>
      <c r="F2157" s="245"/>
    </row>
    <row r="2158" spans="1:6" x14ac:dyDescent="0.2">
      <c r="A2158" s="245"/>
      <c r="B2158" s="294"/>
      <c r="C2158" s="294"/>
      <c r="E2158" s="310"/>
      <c r="F2158" s="245"/>
    </row>
    <row r="2159" spans="1:6" x14ac:dyDescent="0.2">
      <c r="A2159" s="245"/>
      <c r="B2159" s="294"/>
      <c r="C2159" s="294"/>
      <c r="E2159" s="310"/>
      <c r="F2159" s="245"/>
    </row>
    <row r="2160" spans="1:6" x14ac:dyDescent="0.2">
      <c r="A2160" s="245"/>
      <c r="B2160" s="294"/>
      <c r="C2160" s="294"/>
      <c r="E2160" s="310"/>
      <c r="F2160" s="245"/>
    </row>
    <row r="2161" spans="1:6" x14ac:dyDescent="0.2">
      <c r="A2161" s="245"/>
      <c r="B2161" s="294"/>
      <c r="C2161" s="294"/>
      <c r="E2161" s="310"/>
      <c r="F2161" s="245"/>
    </row>
    <row r="2162" spans="1:6" x14ac:dyDescent="0.2">
      <c r="A2162" s="245"/>
      <c r="B2162" s="294"/>
      <c r="C2162" s="294"/>
      <c r="E2162" s="310"/>
      <c r="F2162" s="245"/>
    </row>
    <row r="2163" spans="1:6" x14ac:dyDescent="0.2">
      <c r="A2163" s="245"/>
      <c r="B2163" s="294"/>
      <c r="C2163" s="294"/>
      <c r="E2163" s="310"/>
      <c r="F2163" s="245"/>
    </row>
    <row r="2164" spans="1:6" x14ac:dyDescent="0.2">
      <c r="A2164" s="245"/>
      <c r="B2164" s="294"/>
      <c r="C2164" s="294"/>
      <c r="E2164" s="310"/>
      <c r="F2164" s="245"/>
    </row>
    <row r="2165" spans="1:6" x14ac:dyDescent="0.2">
      <c r="A2165" s="245"/>
      <c r="B2165" s="294"/>
      <c r="C2165" s="294"/>
      <c r="E2165" s="310"/>
      <c r="F2165" s="245"/>
    </row>
    <row r="2166" spans="1:6" x14ac:dyDescent="0.2">
      <c r="A2166" s="245"/>
      <c r="B2166" s="294"/>
      <c r="C2166" s="294"/>
      <c r="E2166" s="310"/>
      <c r="F2166" s="245"/>
    </row>
    <row r="2167" spans="1:6" x14ac:dyDescent="0.2">
      <c r="A2167" s="245"/>
      <c r="B2167" s="294"/>
      <c r="C2167" s="294"/>
      <c r="E2167" s="310"/>
      <c r="F2167" s="245"/>
    </row>
    <row r="2168" spans="1:6" x14ac:dyDescent="0.2">
      <c r="A2168" s="245"/>
      <c r="B2168" s="294"/>
      <c r="C2168" s="294"/>
      <c r="E2168" s="310"/>
      <c r="F2168" s="245"/>
    </row>
    <row r="2169" spans="1:6" x14ac:dyDescent="0.2">
      <c r="A2169" s="245"/>
      <c r="B2169" s="294"/>
      <c r="C2169" s="294"/>
      <c r="E2169" s="310"/>
      <c r="F2169" s="245"/>
    </row>
    <row r="2170" spans="1:6" x14ac:dyDescent="0.2">
      <c r="A2170" s="245"/>
      <c r="B2170" s="294"/>
      <c r="C2170" s="294"/>
      <c r="E2170" s="310"/>
      <c r="F2170" s="245"/>
    </row>
    <row r="2171" spans="1:6" x14ac:dyDescent="0.2">
      <c r="A2171" s="245"/>
      <c r="B2171" s="294"/>
      <c r="C2171" s="294"/>
      <c r="E2171" s="310"/>
      <c r="F2171" s="245"/>
    </row>
    <row r="2172" spans="1:6" x14ac:dyDescent="0.2">
      <c r="A2172" s="245"/>
      <c r="B2172" s="294"/>
      <c r="C2172" s="294"/>
      <c r="E2172" s="310"/>
      <c r="F2172" s="245"/>
    </row>
    <row r="2173" spans="1:6" x14ac:dyDescent="0.2">
      <c r="A2173" s="245"/>
      <c r="B2173" s="294"/>
      <c r="C2173" s="294"/>
      <c r="E2173" s="310"/>
      <c r="F2173" s="245"/>
    </row>
    <row r="2174" spans="1:6" x14ac:dyDescent="0.2">
      <c r="A2174" s="245"/>
      <c r="B2174" s="294"/>
      <c r="C2174" s="294"/>
      <c r="E2174" s="310"/>
      <c r="F2174" s="245"/>
    </row>
    <row r="2175" spans="1:6" x14ac:dyDescent="0.2">
      <c r="A2175" s="245"/>
      <c r="B2175" s="294"/>
      <c r="C2175" s="294"/>
      <c r="E2175" s="310"/>
      <c r="F2175" s="245"/>
    </row>
    <row r="2176" spans="1:6" x14ac:dyDescent="0.2">
      <c r="A2176" s="245"/>
      <c r="B2176" s="294"/>
      <c r="C2176" s="294"/>
      <c r="E2176" s="310"/>
      <c r="F2176" s="245"/>
    </row>
    <row r="2177" spans="1:6" x14ac:dyDescent="0.2">
      <c r="A2177" s="245"/>
      <c r="B2177" s="294"/>
      <c r="C2177" s="294"/>
      <c r="E2177" s="310"/>
      <c r="F2177" s="245"/>
    </row>
    <row r="2178" spans="1:6" x14ac:dyDescent="0.2">
      <c r="A2178" s="245"/>
      <c r="B2178" s="294"/>
      <c r="C2178" s="294"/>
      <c r="E2178" s="310"/>
      <c r="F2178" s="245"/>
    </row>
    <row r="2179" spans="1:6" x14ac:dyDescent="0.2">
      <c r="A2179" s="245"/>
      <c r="B2179" s="294"/>
      <c r="C2179" s="294"/>
      <c r="E2179" s="310"/>
      <c r="F2179" s="245"/>
    </row>
    <row r="2180" spans="1:6" x14ac:dyDescent="0.2">
      <c r="A2180" s="245"/>
      <c r="B2180" s="294"/>
      <c r="C2180" s="294"/>
      <c r="E2180" s="310"/>
      <c r="F2180" s="245"/>
    </row>
    <row r="2181" spans="1:6" x14ac:dyDescent="0.2">
      <c r="A2181" s="245"/>
      <c r="B2181" s="294"/>
      <c r="C2181" s="294"/>
      <c r="E2181" s="310"/>
      <c r="F2181" s="245"/>
    </row>
    <row r="2182" spans="1:6" x14ac:dyDescent="0.2">
      <c r="A2182" s="245"/>
      <c r="B2182" s="294"/>
      <c r="C2182" s="294"/>
      <c r="E2182" s="310"/>
      <c r="F2182" s="245"/>
    </row>
    <row r="2183" spans="1:6" x14ac:dyDescent="0.2">
      <c r="A2183" s="245"/>
      <c r="B2183" s="294"/>
      <c r="C2183" s="294"/>
      <c r="E2183" s="310"/>
      <c r="F2183" s="245"/>
    </row>
    <row r="2184" spans="1:6" x14ac:dyDescent="0.2">
      <c r="A2184" s="245"/>
      <c r="B2184" s="294"/>
      <c r="C2184" s="294"/>
      <c r="E2184" s="310"/>
      <c r="F2184" s="245"/>
    </row>
    <row r="2185" spans="1:6" x14ac:dyDescent="0.2">
      <c r="A2185" s="245"/>
      <c r="B2185" s="294"/>
      <c r="C2185" s="294"/>
      <c r="E2185" s="310"/>
      <c r="F2185" s="245"/>
    </row>
    <row r="2186" spans="1:6" x14ac:dyDescent="0.2">
      <c r="A2186" s="245"/>
      <c r="B2186" s="294"/>
      <c r="C2186" s="294"/>
      <c r="E2186" s="310"/>
      <c r="F2186" s="245"/>
    </row>
    <row r="2187" spans="1:6" x14ac:dyDescent="0.2">
      <c r="A2187" s="245"/>
      <c r="B2187" s="294"/>
      <c r="C2187" s="294"/>
      <c r="E2187" s="310"/>
      <c r="F2187" s="245"/>
    </row>
    <row r="2188" spans="1:6" x14ac:dyDescent="0.2">
      <c r="A2188" s="245"/>
      <c r="B2188" s="294"/>
      <c r="C2188" s="294"/>
      <c r="E2188" s="310"/>
      <c r="F2188" s="245"/>
    </row>
    <row r="2189" spans="1:6" x14ac:dyDescent="0.2">
      <c r="A2189" s="245"/>
      <c r="B2189" s="294"/>
      <c r="C2189" s="294"/>
      <c r="E2189" s="310"/>
      <c r="F2189" s="245"/>
    </row>
    <row r="2190" spans="1:6" x14ac:dyDescent="0.2">
      <c r="A2190" s="245"/>
      <c r="B2190" s="294"/>
      <c r="C2190" s="294"/>
      <c r="E2190" s="310"/>
      <c r="F2190" s="245"/>
    </row>
    <row r="2191" spans="1:6" x14ac:dyDescent="0.2">
      <c r="A2191" s="245"/>
      <c r="B2191" s="294"/>
      <c r="C2191" s="294"/>
      <c r="E2191" s="310"/>
      <c r="F2191" s="245"/>
    </row>
    <row r="2192" spans="1:6" x14ac:dyDescent="0.2">
      <c r="A2192" s="245"/>
      <c r="B2192" s="294"/>
      <c r="C2192" s="294"/>
      <c r="E2192" s="310"/>
      <c r="F2192" s="245"/>
    </row>
    <row r="2193" spans="1:6" x14ac:dyDescent="0.2">
      <c r="A2193" s="245"/>
      <c r="B2193" s="294"/>
      <c r="C2193" s="294"/>
      <c r="E2193" s="310"/>
      <c r="F2193" s="245"/>
    </row>
    <row r="2194" spans="1:6" x14ac:dyDescent="0.2">
      <c r="A2194" s="245"/>
      <c r="B2194" s="294"/>
      <c r="C2194" s="294"/>
      <c r="E2194" s="310"/>
      <c r="F2194" s="245"/>
    </row>
    <row r="2195" spans="1:6" x14ac:dyDescent="0.2">
      <c r="A2195" s="245"/>
      <c r="B2195" s="294"/>
      <c r="C2195" s="294"/>
      <c r="E2195" s="310"/>
      <c r="F2195" s="245"/>
    </row>
    <row r="2196" spans="1:6" x14ac:dyDescent="0.2">
      <c r="A2196" s="245"/>
      <c r="B2196" s="294"/>
      <c r="C2196" s="294"/>
      <c r="E2196" s="310"/>
      <c r="F2196" s="245"/>
    </row>
    <row r="2197" spans="1:6" x14ac:dyDescent="0.2">
      <c r="A2197" s="245"/>
      <c r="B2197" s="294"/>
      <c r="C2197" s="294"/>
      <c r="E2197" s="310"/>
      <c r="F2197" s="245"/>
    </row>
    <row r="2198" spans="1:6" x14ac:dyDescent="0.2">
      <c r="A2198" s="245"/>
      <c r="B2198" s="294"/>
      <c r="C2198" s="294"/>
      <c r="E2198" s="310"/>
      <c r="F2198" s="245"/>
    </row>
    <row r="2199" spans="1:6" x14ac:dyDescent="0.2">
      <c r="A2199" s="245"/>
      <c r="B2199" s="294"/>
      <c r="C2199" s="294"/>
      <c r="E2199" s="310"/>
      <c r="F2199" s="245"/>
    </row>
    <row r="2200" spans="1:6" x14ac:dyDescent="0.2">
      <c r="A2200" s="245"/>
      <c r="B2200" s="294"/>
      <c r="C2200" s="294"/>
      <c r="E2200" s="310"/>
      <c r="F2200" s="245"/>
    </row>
    <row r="2201" spans="1:6" x14ac:dyDescent="0.2">
      <c r="A2201" s="245"/>
      <c r="B2201" s="294"/>
      <c r="C2201" s="294"/>
      <c r="E2201" s="310"/>
      <c r="F2201" s="245"/>
    </row>
    <row r="2202" spans="1:6" x14ac:dyDescent="0.2">
      <c r="A2202" s="245"/>
      <c r="B2202" s="294"/>
      <c r="C2202" s="294"/>
      <c r="E2202" s="310"/>
      <c r="F2202" s="245"/>
    </row>
    <row r="2203" spans="1:6" x14ac:dyDescent="0.2">
      <c r="A2203" s="245"/>
      <c r="B2203" s="294"/>
      <c r="C2203" s="294"/>
      <c r="E2203" s="310"/>
      <c r="F2203" s="245"/>
    </row>
    <row r="2204" spans="1:6" x14ac:dyDescent="0.2">
      <c r="A2204" s="245"/>
      <c r="B2204" s="294"/>
      <c r="C2204" s="294"/>
      <c r="E2204" s="310"/>
      <c r="F2204" s="245"/>
    </row>
    <row r="2205" spans="1:6" x14ac:dyDescent="0.2">
      <c r="A2205" s="245"/>
      <c r="B2205" s="294"/>
      <c r="C2205" s="294"/>
      <c r="E2205" s="310"/>
      <c r="F2205" s="245"/>
    </row>
    <row r="2206" spans="1:6" x14ac:dyDescent="0.2">
      <c r="A2206" s="245"/>
      <c r="B2206" s="294"/>
      <c r="C2206" s="294"/>
      <c r="E2206" s="310"/>
      <c r="F2206" s="245"/>
    </row>
    <row r="2207" spans="1:6" x14ac:dyDescent="0.2">
      <c r="A2207" s="245"/>
      <c r="B2207" s="294"/>
      <c r="C2207" s="294"/>
      <c r="E2207" s="310"/>
      <c r="F2207" s="245"/>
    </row>
    <row r="2208" spans="1:6" x14ac:dyDescent="0.2">
      <c r="A2208" s="245"/>
      <c r="B2208" s="294"/>
      <c r="C2208" s="294"/>
      <c r="E2208" s="310"/>
      <c r="F2208" s="245"/>
    </row>
    <row r="2209" spans="1:6" x14ac:dyDescent="0.2">
      <c r="A2209" s="245"/>
      <c r="B2209" s="294"/>
      <c r="C2209" s="294"/>
      <c r="E2209" s="310"/>
      <c r="F2209" s="245"/>
    </row>
    <row r="2210" spans="1:6" x14ac:dyDescent="0.2">
      <c r="A2210" s="245"/>
      <c r="B2210" s="294"/>
      <c r="C2210" s="294"/>
      <c r="E2210" s="310"/>
      <c r="F2210" s="245"/>
    </row>
    <row r="2211" spans="1:6" x14ac:dyDescent="0.2">
      <c r="A2211" s="245"/>
      <c r="B2211" s="294"/>
      <c r="C2211" s="294"/>
      <c r="E2211" s="310"/>
      <c r="F2211" s="245"/>
    </row>
    <row r="2212" spans="1:6" x14ac:dyDescent="0.2">
      <c r="A2212" s="245"/>
      <c r="B2212" s="294"/>
      <c r="C2212" s="294"/>
      <c r="E2212" s="310"/>
      <c r="F2212" s="245"/>
    </row>
    <row r="2213" spans="1:6" x14ac:dyDescent="0.2">
      <c r="A2213" s="245"/>
      <c r="B2213" s="294"/>
      <c r="C2213" s="294"/>
      <c r="E2213" s="310"/>
      <c r="F2213" s="245"/>
    </row>
    <row r="2214" spans="1:6" x14ac:dyDescent="0.2">
      <c r="A2214" s="245"/>
      <c r="B2214" s="294"/>
      <c r="C2214" s="294"/>
      <c r="E2214" s="310"/>
      <c r="F2214" s="245"/>
    </row>
    <row r="2215" spans="1:6" x14ac:dyDescent="0.2">
      <c r="A2215" s="245"/>
      <c r="B2215" s="294"/>
      <c r="C2215" s="294"/>
      <c r="E2215" s="310"/>
      <c r="F2215" s="245"/>
    </row>
    <row r="2216" spans="1:6" x14ac:dyDescent="0.2">
      <c r="A2216" s="245"/>
      <c r="B2216" s="294"/>
      <c r="C2216" s="294"/>
      <c r="E2216" s="310"/>
      <c r="F2216" s="245"/>
    </row>
    <row r="2217" spans="1:6" x14ac:dyDescent="0.2">
      <c r="A2217" s="245"/>
      <c r="B2217" s="294"/>
      <c r="C2217" s="294"/>
      <c r="E2217" s="310"/>
      <c r="F2217" s="245"/>
    </row>
    <row r="2218" spans="1:6" x14ac:dyDescent="0.2">
      <c r="A2218" s="245"/>
      <c r="B2218" s="294"/>
      <c r="C2218" s="294"/>
      <c r="E2218" s="310"/>
      <c r="F2218" s="245"/>
    </row>
    <row r="2219" spans="1:6" x14ac:dyDescent="0.2">
      <c r="A2219" s="245"/>
      <c r="B2219" s="294"/>
      <c r="C2219" s="294"/>
      <c r="E2219" s="310"/>
      <c r="F2219" s="245"/>
    </row>
    <row r="2220" spans="1:6" x14ac:dyDescent="0.2">
      <c r="A2220" s="245"/>
      <c r="B2220" s="294"/>
      <c r="C2220" s="294"/>
      <c r="E2220" s="310"/>
      <c r="F2220" s="245"/>
    </row>
    <row r="2221" spans="1:6" x14ac:dyDescent="0.2">
      <c r="A2221" s="245"/>
      <c r="B2221" s="294"/>
      <c r="C2221" s="294"/>
      <c r="E2221" s="310"/>
      <c r="F2221" s="245"/>
    </row>
    <row r="2222" spans="1:6" x14ac:dyDescent="0.2">
      <c r="A2222" s="245"/>
      <c r="B2222" s="294"/>
      <c r="C2222" s="294"/>
      <c r="E2222" s="310"/>
      <c r="F2222" s="245"/>
    </row>
    <row r="2223" spans="1:6" x14ac:dyDescent="0.2">
      <c r="A2223" s="245"/>
      <c r="B2223" s="294"/>
      <c r="C2223" s="294"/>
      <c r="E2223" s="310"/>
      <c r="F2223" s="245"/>
    </row>
    <row r="2224" spans="1:6" x14ac:dyDescent="0.2">
      <c r="A2224" s="245"/>
      <c r="B2224" s="294"/>
      <c r="C2224" s="294"/>
      <c r="E2224" s="310"/>
      <c r="F2224" s="245"/>
    </row>
    <row r="2225" spans="1:6" x14ac:dyDescent="0.2">
      <c r="A2225" s="245"/>
      <c r="B2225" s="294"/>
      <c r="C2225" s="294"/>
      <c r="E2225" s="310"/>
      <c r="F2225" s="245"/>
    </row>
    <row r="2226" spans="1:6" x14ac:dyDescent="0.2">
      <c r="A2226" s="245"/>
      <c r="B2226" s="294"/>
      <c r="C2226" s="294"/>
      <c r="E2226" s="310"/>
      <c r="F2226" s="245"/>
    </row>
    <row r="2227" spans="1:6" x14ac:dyDescent="0.2">
      <c r="A2227" s="245"/>
      <c r="B2227" s="294"/>
      <c r="C2227" s="294"/>
      <c r="E2227" s="310"/>
      <c r="F2227" s="245"/>
    </row>
    <row r="2228" spans="1:6" x14ac:dyDescent="0.2">
      <c r="A2228" s="245"/>
      <c r="B2228" s="294"/>
      <c r="C2228" s="294"/>
      <c r="E2228" s="310"/>
      <c r="F2228" s="245"/>
    </row>
    <row r="2229" spans="1:6" x14ac:dyDescent="0.2">
      <c r="A2229" s="245"/>
      <c r="B2229" s="294"/>
      <c r="C2229" s="294"/>
      <c r="E2229" s="310"/>
      <c r="F2229" s="245"/>
    </row>
    <row r="2230" spans="1:6" x14ac:dyDescent="0.2">
      <c r="A2230" s="245"/>
      <c r="B2230" s="294"/>
      <c r="C2230" s="294"/>
      <c r="E2230" s="310"/>
      <c r="F2230" s="245"/>
    </row>
    <row r="2231" spans="1:6" x14ac:dyDescent="0.2">
      <c r="A2231" s="245"/>
      <c r="B2231" s="294"/>
      <c r="C2231" s="294"/>
      <c r="E2231" s="310"/>
      <c r="F2231" s="245"/>
    </row>
    <row r="2232" spans="1:6" x14ac:dyDescent="0.2">
      <c r="A2232" s="245"/>
      <c r="B2232" s="294"/>
      <c r="C2232" s="294"/>
      <c r="E2232" s="310"/>
      <c r="F2232" s="245"/>
    </row>
    <row r="2233" spans="1:6" x14ac:dyDescent="0.2">
      <c r="A2233" s="245"/>
      <c r="B2233" s="294"/>
      <c r="C2233" s="294"/>
      <c r="E2233" s="310"/>
      <c r="F2233" s="245"/>
    </row>
    <row r="2234" spans="1:6" x14ac:dyDescent="0.2">
      <c r="A2234" s="245"/>
      <c r="B2234" s="294"/>
      <c r="C2234" s="294"/>
      <c r="E2234" s="310"/>
      <c r="F2234" s="245"/>
    </row>
    <row r="2235" spans="1:6" x14ac:dyDescent="0.2">
      <c r="A2235" s="245"/>
      <c r="B2235" s="294"/>
      <c r="C2235" s="294"/>
      <c r="E2235" s="310"/>
      <c r="F2235" s="245"/>
    </row>
    <row r="2236" spans="1:6" x14ac:dyDescent="0.2">
      <c r="A2236" s="245"/>
      <c r="B2236" s="294"/>
      <c r="C2236" s="294"/>
      <c r="E2236" s="310"/>
      <c r="F2236" s="245"/>
    </row>
    <row r="2237" spans="1:6" x14ac:dyDescent="0.2">
      <c r="A2237" s="245"/>
      <c r="B2237" s="294"/>
      <c r="C2237" s="294"/>
      <c r="E2237" s="310"/>
      <c r="F2237" s="245"/>
    </row>
    <row r="2238" spans="1:6" x14ac:dyDescent="0.2">
      <c r="A2238" s="245"/>
      <c r="B2238" s="294"/>
      <c r="C2238" s="294"/>
      <c r="E2238" s="310"/>
      <c r="F2238" s="245"/>
    </row>
    <row r="2239" spans="1:6" x14ac:dyDescent="0.2">
      <c r="A2239" s="245"/>
      <c r="B2239" s="294"/>
      <c r="C2239" s="294"/>
      <c r="E2239" s="310"/>
      <c r="F2239" s="245"/>
    </row>
    <row r="2240" spans="1:6" x14ac:dyDescent="0.2">
      <c r="A2240" s="245"/>
      <c r="B2240" s="294"/>
      <c r="C2240" s="294"/>
      <c r="E2240" s="310"/>
      <c r="F2240" s="245"/>
    </row>
    <row r="2241" spans="1:6" x14ac:dyDescent="0.2">
      <c r="A2241" s="245"/>
      <c r="B2241" s="294"/>
      <c r="C2241" s="294"/>
      <c r="E2241" s="310"/>
      <c r="F2241" s="245"/>
    </row>
    <row r="2242" spans="1:6" x14ac:dyDescent="0.2">
      <c r="A2242" s="245"/>
      <c r="B2242" s="294"/>
      <c r="C2242" s="294"/>
      <c r="E2242" s="310"/>
      <c r="F2242" s="245"/>
    </row>
    <row r="2243" spans="1:6" x14ac:dyDescent="0.2">
      <c r="A2243" s="245"/>
      <c r="B2243" s="294"/>
      <c r="C2243" s="294"/>
      <c r="E2243" s="310"/>
      <c r="F2243" s="245"/>
    </row>
    <row r="2244" spans="1:6" x14ac:dyDescent="0.2">
      <c r="A2244" s="245"/>
      <c r="B2244" s="294"/>
      <c r="C2244" s="294"/>
      <c r="E2244" s="310"/>
      <c r="F2244" s="245"/>
    </row>
    <row r="2245" spans="1:6" x14ac:dyDescent="0.2">
      <c r="A2245" s="245"/>
      <c r="B2245" s="294"/>
      <c r="C2245" s="294"/>
      <c r="E2245" s="310"/>
      <c r="F2245" s="245"/>
    </row>
    <row r="2246" spans="1:6" x14ac:dyDescent="0.2">
      <c r="A2246" s="245"/>
      <c r="B2246" s="294"/>
      <c r="C2246" s="294"/>
      <c r="E2246" s="310"/>
      <c r="F2246" s="245"/>
    </row>
    <row r="2247" spans="1:6" x14ac:dyDescent="0.2">
      <c r="A2247" s="245"/>
      <c r="B2247" s="294"/>
      <c r="C2247" s="294"/>
      <c r="E2247" s="310"/>
      <c r="F2247" s="245"/>
    </row>
    <row r="2248" spans="1:6" x14ac:dyDescent="0.2">
      <c r="A2248" s="245"/>
      <c r="B2248" s="294"/>
      <c r="C2248" s="294"/>
      <c r="E2248" s="310"/>
      <c r="F2248" s="245"/>
    </row>
    <row r="2249" spans="1:6" x14ac:dyDescent="0.2">
      <c r="A2249" s="245"/>
      <c r="B2249" s="294"/>
      <c r="C2249" s="294"/>
      <c r="E2249" s="310"/>
      <c r="F2249" s="245"/>
    </row>
    <row r="2250" spans="1:6" x14ac:dyDescent="0.2">
      <c r="A2250" s="245"/>
      <c r="B2250" s="294"/>
      <c r="C2250" s="294"/>
      <c r="E2250" s="310"/>
      <c r="F2250" s="245"/>
    </row>
    <row r="2251" spans="1:6" x14ac:dyDescent="0.2">
      <c r="A2251" s="245"/>
      <c r="B2251" s="294"/>
      <c r="C2251" s="294"/>
      <c r="E2251" s="310"/>
      <c r="F2251" s="245"/>
    </row>
    <row r="2252" spans="1:6" x14ac:dyDescent="0.2">
      <c r="A2252" s="245"/>
      <c r="B2252" s="294"/>
      <c r="C2252" s="294"/>
      <c r="E2252" s="310"/>
      <c r="F2252" s="245"/>
    </row>
    <row r="2253" spans="1:6" x14ac:dyDescent="0.2">
      <c r="A2253" s="245"/>
      <c r="B2253" s="294"/>
      <c r="C2253" s="294"/>
      <c r="E2253" s="310"/>
      <c r="F2253" s="245"/>
    </row>
    <row r="2254" spans="1:6" x14ac:dyDescent="0.2">
      <c r="A2254" s="245"/>
      <c r="B2254" s="294"/>
      <c r="C2254" s="294"/>
      <c r="E2254" s="310"/>
      <c r="F2254" s="245"/>
    </row>
    <row r="2255" spans="1:6" x14ac:dyDescent="0.2">
      <c r="A2255" s="245"/>
      <c r="B2255" s="294"/>
      <c r="C2255" s="294"/>
      <c r="E2255" s="310"/>
      <c r="F2255" s="245"/>
    </row>
    <row r="2256" spans="1:6" x14ac:dyDescent="0.2">
      <c r="A2256" s="245"/>
      <c r="B2256" s="294"/>
      <c r="C2256" s="294"/>
      <c r="E2256" s="310"/>
      <c r="F2256" s="245"/>
    </row>
    <row r="2257" spans="1:6" x14ac:dyDescent="0.2">
      <c r="A2257" s="245"/>
      <c r="B2257" s="294"/>
      <c r="C2257" s="294"/>
      <c r="E2257" s="310"/>
      <c r="F2257" s="245"/>
    </row>
    <row r="2258" spans="1:6" x14ac:dyDescent="0.2">
      <c r="A2258" s="245"/>
      <c r="B2258" s="294"/>
      <c r="C2258" s="294"/>
      <c r="E2258" s="310"/>
      <c r="F2258" s="245"/>
    </row>
    <row r="2259" spans="1:6" x14ac:dyDescent="0.2">
      <c r="A2259" s="245"/>
      <c r="B2259" s="294"/>
      <c r="C2259" s="294"/>
      <c r="E2259" s="310"/>
      <c r="F2259" s="245"/>
    </row>
    <row r="2260" spans="1:6" x14ac:dyDescent="0.2">
      <c r="A2260" s="245"/>
      <c r="B2260" s="294"/>
      <c r="C2260" s="294"/>
      <c r="E2260" s="310"/>
      <c r="F2260" s="245"/>
    </row>
    <row r="2261" spans="1:6" x14ac:dyDescent="0.2">
      <c r="A2261" s="245"/>
      <c r="B2261" s="294"/>
      <c r="C2261" s="294"/>
      <c r="E2261" s="310"/>
      <c r="F2261" s="245"/>
    </row>
    <row r="2262" spans="1:6" x14ac:dyDescent="0.2">
      <c r="A2262" s="245"/>
      <c r="B2262" s="294"/>
      <c r="C2262" s="294"/>
      <c r="E2262" s="310"/>
      <c r="F2262" s="245"/>
    </row>
    <row r="2263" spans="1:6" x14ac:dyDescent="0.2">
      <c r="A2263" s="245"/>
      <c r="B2263" s="294"/>
      <c r="C2263" s="294"/>
      <c r="E2263" s="310"/>
      <c r="F2263" s="245"/>
    </row>
    <row r="2264" spans="1:6" x14ac:dyDescent="0.2">
      <c r="A2264" s="245"/>
      <c r="B2264" s="294"/>
      <c r="C2264" s="294"/>
      <c r="E2264" s="310"/>
      <c r="F2264" s="245"/>
    </row>
    <row r="2265" spans="1:6" x14ac:dyDescent="0.2">
      <c r="A2265" s="245"/>
      <c r="B2265" s="294"/>
      <c r="C2265" s="294"/>
      <c r="E2265" s="310"/>
      <c r="F2265" s="245"/>
    </row>
    <row r="2266" spans="1:6" x14ac:dyDescent="0.2">
      <c r="A2266" s="245"/>
      <c r="B2266" s="294"/>
      <c r="C2266" s="294"/>
      <c r="E2266" s="310"/>
      <c r="F2266" s="245"/>
    </row>
    <row r="2267" spans="1:6" x14ac:dyDescent="0.2">
      <c r="A2267" s="245"/>
      <c r="B2267" s="294"/>
      <c r="C2267" s="294"/>
      <c r="E2267" s="310"/>
      <c r="F2267" s="245"/>
    </row>
    <row r="2268" spans="1:6" x14ac:dyDescent="0.2">
      <c r="A2268" s="245"/>
      <c r="B2268" s="294"/>
      <c r="C2268" s="294"/>
      <c r="E2268" s="310"/>
      <c r="F2268" s="245"/>
    </row>
    <row r="2269" spans="1:6" x14ac:dyDescent="0.2">
      <c r="A2269" s="245"/>
      <c r="B2269" s="294"/>
      <c r="C2269" s="294"/>
      <c r="E2269" s="310"/>
      <c r="F2269" s="245"/>
    </row>
    <row r="2270" spans="1:6" x14ac:dyDescent="0.2">
      <c r="A2270" s="245"/>
      <c r="B2270" s="294"/>
      <c r="C2270" s="294"/>
      <c r="E2270" s="310"/>
      <c r="F2270" s="245"/>
    </row>
    <row r="2271" spans="1:6" x14ac:dyDescent="0.2">
      <c r="A2271" s="245"/>
      <c r="B2271" s="294"/>
      <c r="C2271" s="294"/>
      <c r="E2271" s="310"/>
      <c r="F2271" s="245"/>
    </row>
    <row r="2272" spans="1:6" x14ac:dyDescent="0.2">
      <c r="A2272" s="245"/>
      <c r="B2272" s="294"/>
      <c r="C2272" s="294"/>
      <c r="E2272" s="310"/>
      <c r="F2272" s="245"/>
    </row>
    <row r="2273" spans="1:6" x14ac:dyDescent="0.2">
      <c r="A2273" s="245"/>
      <c r="B2273" s="294"/>
      <c r="C2273" s="294"/>
      <c r="E2273" s="310"/>
      <c r="F2273" s="245"/>
    </row>
    <row r="2274" spans="1:6" x14ac:dyDescent="0.2">
      <c r="A2274" s="245"/>
      <c r="B2274" s="294"/>
      <c r="C2274" s="294"/>
      <c r="E2274" s="310"/>
      <c r="F2274" s="245"/>
    </row>
    <row r="2275" spans="1:6" x14ac:dyDescent="0.2">
      <c r="A2275" s="245"/>
      <c r="B2275" s="294"/>
      <c r="C2275" s="294"/>
      <c r="E2275" s="310"/>
      <c r="F2275" s="245"/>
    </row>
    <row r="2276" spans="1:6" x14ac:dyDescent="0.2">
      <c r="A2276" s="245"/>
      <c r="B2276" s="294"/>
      <c r="C2276" s="294"/>
      <c r="E2276" s="310"/>
      <c r="F2276" s="245"/>
    </row>
    <row r="2277" spans="1:6" x14ac:dyDescent="0.2">
      <c r="A2277" s="245"/>
      <c r="B2277" s="294"/>
      <c r="C2277" s="294"/>
      <c r="E2277" s="310"/>
      <c r="F2277" s="245"/>
    </row>
    <row r="2278" spans="1:6" x14ac:dyDescent="0.2">
      <c r="A2278" s="245"/>
      <c r="B2278" s="294"/>
      <c r="C2278" s="294"/>
      <c r="E2278" s="310"/>
      <c r="F2278" s="245"/>
    </row>
    <row r="2279" spans="1:6" x14ac:dyDescent="0.2">
      <c r="A2279" s="245"/>
      <c r="B2279" s="294"/>
      <c r="C2279" s="294"/>
      <c r="E2279" s="310"/>
      <c r="F2279" s="245"/>
    </row>
    <row r="2280" spans="1:6" x14ac:dyDescent="0.2">
      <c r="A2280" s="245"/>
      <c r="B2280" s="294"/>
      <c r="C2280" s="294"/>
      <c r="E2280" s="310"/>
      <c r="F2280" s="245"/>
    </row>
    <row r="2281" spans="1:6" x14ac:dyDescent="0.2">
      <c r="A2281" s="245"/>
      <c r="B2281" s="294"/>
      <c r="C2281" s="294"/>
      <c r="E2281" s="310"/>
      <c r="F2281" s="245"/>
    </row>
    <row r="2282" spans="1:6" x14ac:dyDescent="0.2">
      <c r="A2282" s="245"/>
      <c r="B2282" s="294"/>
      <c r="C2282" s="294"/>
      <c r="E2282" s="310"/>
      <c r="F2282" s="245"/>
    </row>
    <row r="2283" spans="1:6" x14ac:dyDescent="0.2">
      <c r="A2283" s="245"/>
      <c r="B2283" s="294"/>
      <c r="C2283" s="294"/>
      <c r="E2283" s="310"/>
      <c r="F2283" s="245"/>
    </row>
    <row r="2284" spans="1:6" x14ac:dyDescent="0.2">
      <c r="A2284" s="245"/>
      <c r="B2284" s="294"/>
      <c r="C2284" s="294"/>
      <c r="E2284" s="310"/>
      <c r="F2284" s="245"/>
    </row>
    <row r="2285" spans="1:6" x14ac:dyDescent="0.2">
      <c r="A2285" s="245"/>
      <c r="B2285" s="294"/>
      <c r="C2285" s="294"/>
      <c r="E2285" s="310"/>
      <c r="F2285" s="245"/>
    </row>
    <row r="2286" spans="1:6" x14ac:dyDescent="0.2">
      <c r="A2286" s="245"/>
      <c r="B2286" s="294"/>
      <c r="C2286" s="294"/>
      <c r="E2286" s="310"/>
      <c r="F2286" s="245"/>
    </row>
    <row r="2287" spans="1:6" x14ac:dyDescent="0.2">
      <c r="A2287" s="245"/>
      <c r="B2287" s="294"/>
      <c r="C2287" s="294"/>
      <c r="E2287" s="310"/>
      <c r="F2287" s="245"/>
    </row>
    <row r="2288" spans="1:6" x14ac:dyDescent="0.2">
      <c r="A2288" s="245"/>
      <c r="B2288" s="294"/>
      <c r="C2288" s="294"/>
      <c r="E2288" s="310"/>
      <c r="F2288" s="245"/>
    </row>
    <row r="2289" spans="1:6" x14ac:dyDescent="0.2">
      <c r="A2289" s="245"/>
      <c r="B2289" s="294"/>
      <c r="C2289" s="294"/>
      <c r="E2289" s="310"/>
      <c r="F2289" s="245"/>
    </row>
    <row r="2290" spans="1:6" x14ac:dyDescent="0.2">
      <c r="A2290" s="245"/>
      <c r="B2290" s="294"/>
      <c r="C2290" s="294"/>
      <c r="E2290" s="310"/>
      <c r="F2290" s="245"/>
    </row>
    <row r="2291" spans="1:6" x14ac:dyDescent="0.2">
      <c r="A2291" s="245"/>
      <c r="B2291" s="294"/>
      <c r="C2291" s="294"/>
      <c r="E2291" s="310"/>
      <c r="F2291" s="245"/>
    </row>
    <row r="2292" spans="1:6" x14ac:dyDescent="0.2">
      <c r="A2292" s="245"/>
      <c r="B2292" s="294"/>
      <c r="C2292" s="294"/>
      <c r="E2292" s="310"/>
      <c r="F2292" s="245"/>
    </row>
    <row r="2293" spans="1:6" x14ac:dyDescent="0.2">
      <c r="A2293" s="245"/>
      <c r="B2293" s="294"/>
      <c r="C2293" s="294"/>
      <c r="E2293" s="310"/>
      <c r="F2293" s="245"/>
    </row>
    <row r="2294" spans="1:6" x14ac:dyDescent="0.2">
      <c r="A2294" s="245"/>
      <c r="B2294" s="294"/>
      <c r="C2294" s="294"/>
      <c r="E2294" s="310"/>
      <c r="F2294" s="245"/>
    </row>
    <row r="2295" spans="1:6" x14ac:dyDescent="0.2">
      <c r="A2295" s="245"/>
      <c r="B2295" s="294"/>
      <c r="C2295" s="294"/>
      <c r="E2295" s="310"/>
      <c r="F2295" s="245"/>
    </row>
    <row r="2296" spans="1:6" x14ac:dyDescent="0.2">
      <c r="A2296" s="245"/>
      <c r="B2296" s="294"/>
      <c r="C2296" s="294"/>
      <c r="E2296" s="310"/>
      <c r="F2296" s="245"/>
    </row>
    <row r="2297" spans="1:6" x14ac:dyDescent="0.2">
      <c r="A2297" s="245"/>
      <c r="B2297" s="294"/>
      <c r="C2297" s="294"/>
      <c r="E2297" s="310"/>
      <c r="F2297" s="245"/>
    </row>
    <row r="2298" spans="1:6" x14ac:dyDescent="0.2">
      <c r="A2298" s="245"/>
      <c r="B2298" s="294"/>
      <c r="C2298" s="294"/>
      <c r="E2298" s="310"/>
      <c r="F2298" s="245"/>
    </row>
    <row r="2299" spans="1:6" x14ac:dyDescent="0.2">
      <c r="A2299" s="245"/>
      <c r="B2299" s="294"/>
      <c r="C2299" s="294"/>
      <c r="E2299" s="310"/>
      <c r="F2299" s="245"/>
    </row>
    <row r="2300" spans="1:6" x14ac:dyDescent="0.2">
      <c r="A2300" s="245"/>
      <c r="B2300" s="294"/>
      <c r="C2300" s="294"/>
      <c r="E2300" s="310"/>
      <c r="F2300" s="245"/>
    </row>
    <row r="2301" spans="1:6" x14ac:dyDescent="0.2">
      <c r="A2301" s="245"/>
      <c r="B2301" s="294"/>
      <c r="C2301" s="294"/>
      <c r="E2301" s="310"/>
      <c r="F2301" s="245"/>
    </row>
    <row r="2302" spans="1:6" x14ac:dyDescent="0.2">
      <c r="A2302" s="245"/>
      <c r="B2302" s="294"/>
      <c r="C2302" s="294"/>
      <c r="E2302" s="310"/>
      <c r="F2302" s="245"/>
    </row>
    <row r="2303" spans="1:6" x14ac:dyDescent="0.2">
      <c r="A2303" s="245"/>
      <c r="B2303" s="294"/>
      <c r="C2303" s="294"/>
      <c r="E2303" s="310"/>
      <c r="F2303" s="245"/>
    </row>
    <row r="2304" spans="1:6" x14ac:dyDescent="0.2">
      <c r="A2304" s="245"/>
      <c r="B2304" s="294"/>
      <c r="C2304" s="294"/>
      <c r="E2304" s="310"/>
      <c r="F2304" s="245"/>
    </row>
    <row r="2305" spans="1:6" x14ac:dyDescent="0.2">
      <c r="A2305" s="245"/>
      <c r="B2305" s="294"/>
      <c r="C2305" s="294"/>
      <c r="E2305" s="310"/>
      <c r="F2305" s="245"/>
    </row>
    <row r="2306" spans="1:6" x14ac:dyDescent="0.2">
      <c r="A2306" s="245"/>
      <c r="B2306" s="294"/>
      <c r="C2306" s="294"/>
      <c r="E2306" s="310"/>
      <c r="F2306" s="245"/>
    </row>
    <row r="2307" spans="1:6" x14ac:dyDescent="0.2">
      <c r="A2307" s="245"/>
      <c r="B2307" s="294"/>
      <c r="C2307" s="294"/>
      <c r="E2307" s="310"/>
      <c r="F2307" s="245"/>
    </row>
    <row r="2308" spans="1:6" x14ac:dyDescent="0.2">
      <c r="A2308" s="245"/>
      <c r="B2308" s="294"/>
      <c r="C2308" s="294"/>
      <c r="E2308" s="310"/>
      <c r="F2308" s="245"/>
    </row>
    <row r="2309" spans="1:6" x14ac:dyDescent="0.2">
      <c r="A2309" s="245"/>
      <c r="B2309" s="294"/>
      <c r="C2309" s="294"/>
      <c r="E2309" s="310"/>
      <c r="F2309" s="245"/>
    </row>
    <row r="2310" spans="1:6" x14ac:dyDescent="0.2">
      <c r="A2310" s="245"/>
      <c r="B2310" s="294"/>
      <c r="C2310" s="294"/>
      <c r="E2310" s="310"/>
      <c r="F2310" s="245"/>
    </row>
    <row r="2311" spans="1:6" x14ac:dyDescent="0.2">
      <c r="A2311" s="245"/>
      <c r="B2311" s="294"/>
      <c r="C2311" s="294"/>
      <c r="E2311" s="310"/>
      <c r="F2311" s="245"/>
    </row>
    <row r="2312" spans="1:6" x14ac:dyDescent="0.2">
      <c r="A2312" s="245"/>
      <c r="B2312" s="294"/>
      <c r="C2312" s="294"/>
      <c r="E2312" s="310"/>
      <c r="F2312" s="245"/>
    </row>
    <row r="2313" spans="1:6" x14ac:dyDescent="0.2">
      <c r="A2313" s="245"/>
      <c r="B2313" s="294"/>
      <c r="C2313" s="294"/>
      <c r="E2313" s="310"/>
      <c r="F2313" s="245"/>
    </row>
    <row r="2314" spans="1:6" x14ac:dyDescent="0.2">
      <c r="A2314" s="245"/>
      <c r="B2314" s="294"/>
      <c r="C2314" s="294"/>
      <c r="E2314" s="310"/>
      <c r="F2314" s="245"/>
    </row>
    <row r="2315" spans="1:6" x14ac:dyDescent="0.2">
      <c r="A2315" s="245"/>
      <c r="B2315" s="294"/>
      <c r="C2315" s="294"/>
      <c r="E2315" s="310"/>
      <c r="F2315" s="245"/>
    </row>
    <row r="2316" spans="1:6" x14ac:dyDescent="0.2">
      <c r="A2316" s="245"/>
      <c r="B2316" s="294"/>
      <c r="C2316" s="294"/>
      <c r="E2316" s="310"/>
      <c r="F2316" s="245"/>
    </row>
    <row r="2317" spans="1:6" x14ac:dyDescent="0.2">
      <c r="A2317" s="245"/>
      <c r="B2317" s="294"/>
      <c r="C2317" s="294"/>
      <c r="E2317" s="310"/>
      <c r="F2317" s="245"/>
    </row>
    <row r="2318" spans="1:6" x14ac:dyDescent="0.2">
      <c r="A2318" s="245"/>
      <c r="B2318" s="294"/>
      <c r="C2318" s="294"/>
      <c r="E2318" s="310"/>
      <c r="F2318" s="245"/>
    </row>
    <row r="2319" spans="1:6" x14ac:dyDescent="0.2">
      <c r="A2319" s="245"/>
      <c r="B2319" s="294"/>
      <c r="C2319" s="294"/>
      <c r="E2319" s="310"/>
      <c r="F2319" s="245"/>
    </row>
    <row r="2320" spans="1:6" x14ac:dyDescent="0.2">
      <c r="A2320" s="245"/>
      <c r="B2320" s="294"/>
      <c r="C2320" s="294"/>
      <c r="E2320" s="310"/>
      <c r="F2320" s="245"/>
    </row>
    <row r="2321" spans="1:6" x14ac:dyDescent="0.2">
      <c r="A2321" s="245"/>
      <c r="B2321" s="294"/>
      <c r="C2321" s="294"/>
      <c r="E2321" s="310"/>
      <c r="F2321" s="245"/>
    </row>
    <row r="2322" spans="1:6" x14ac:dyDescent="0.2">
      <c r="A2322" s="245"/>
      <c r="B2322" s="294"/>
      <c r="C2322" s="294"/>
      <c r="E2322" s="310"/>
      <c r="F2322" s="245"/>
    </row>
    <row r="2323" spans="1:6" x14ac:dyDescent="0.2">
      <c r="A2323" s="245"/>
      <c r="B2323" s="294"/>
      <c r="C2323" s="294"/>
      <c r="E2323" s="310"/>
      <c r="F2323" s="245"/>
    </row>
    <row r="2324" spans="1:6" x14ac:dyDescent="0.2">
      <c r="A2324" s="245"/>
      <c r="B2324" s="294"/>
      <c r="C2324" s="294"/>
      <c r="E2324" s="310"/>
      <c r="F2324" s="245"/>
    </row>
    <row r="2325" spans="1:6" x14ac:dyDescent="0.2">
      <c r="A2325" s="245"/>
      <c r="B2325" s="294"/>
      <c r="C2325" s="294"/>
      <c r="E2325" s="310"/>
      <c r="F2325" s="245"/>
    </row>
    <row r="2326" spans="1:6" x14ac:dyDescent="0.2">
      <c r="A2326" s="245"/>
      <c r="B2326" s="294"/>
      <c r="C2326" s="294"/>
      <c r="E2326" s="310"/>
      <c r="F2326" s="245"/>
    </row>
    <row r="2327" spans="1:6" x14ac:dyDescent="0.2">
      <c r="A2327" s="245"/>
      <c r="B2327" s="294"/>
      <c r="C2327" s="294"/>
      <c r="E2327" s="310"/>
      <c r="F2327" s="245"/>
    </row>
    <row r="2328" spans="1:6" x14ac:dyDescent="0.2">
      <c r="A2328" s="245"/>
      <c r="B2328" s="294"/>
      <c r="C2328" s="294"/>
      <c r="E2328" s="310"/>
      <c r="F2328" s="245"/>
    </row>
    <row r="2329" spans="1:6" x14ac:dyDescent="0.2">
      <c r="A2329" s="245"/>
      <c r="B2329" s="294"/>
      <c r="C2329" s="294"/>
      <c r="E2329" s="310"/>
      <c r="F2329" s="245"/>
    </row>
    <row r="2330" spans="1:6" x14ac:dyDescent="0.2">
      <c r="A2330" s="245"/>
      <c r="B2330" s="294"/>
      <c r="C2330" s="294"/>
      <c r="E2330" s="310"/>
      <c r="F2330" s="245"/>
    </row>
    <row r="2331" spans="1:6" x14ac:dyDescent="0.2">
      <c r="A2331" s="245"/>
      <c r="B2331" s="294"/>
      <c r="C2331" s="294"/>
      <c r="E2331" s="310"/>
      <c r="F2331" s="245"/>
    </row>
    <row r="2332" spans="1:6" x14ac:dyDescent="0.2">
      <c r="A2332" s="245"/>
      <c r="B2332" s="294"/>
      <c r="C2332" s="294"/>
      <c r="E2332" s="310"/>
      <c r="F2332" s="245"/>
    </row>
    <row r="2333" spans="1:6" x14ac:dyDescent="0.2">
      <c r="A2333" s="245"/>
      <c r="B2333" s="294"/>
      <c r="C2333" s="294"/>
      <c r="E2333" s="310"/>
      <c r="F2333" s="245"/>
    </row>
    <row r="2334" spans="1:6" x14ac:dyDescent="0.2">
      <c r="A2334" s="245"/>
      <c r="B2334" s="294"/>
      <c r="C2334" s="294"/>
      <c r="E2334" s="310"/>
      <c r="F2334" s="245"/>
    </row>
    <row r="2335" spans="1:6" x14ac:dyDescent="0.2">
      <c r="A2335" s="245"/>
      <c r="B2335" s="294"/>
      <c r="C2335" s="294"/>
      <c r="E2335" s="310"/>
      <c r="F2335" s="245"/>
    </row>
    <row r="2336" spans="1:6" x14ac:dyDescent="0.2">
      <c r="A2336" s="245"/>
      <c r="B2336" s="294"/>
      <c r="C2336" s="294"/>
      <c r="E2336" s="310"/>
      <c r="F2336" s="245"/>
    </row>
    <row r="2337" spans="1:6" x14ac:dyDescent="0.2">
      <c r="A2337" s="245"/>
      <c r="B2337" s="294"/>
      <c r="C2337" s="294"/>
      <c r="E2337" s="310"/>
      <c r="F2337" s="245"/>
    </row>
    <row r="2338" spans="1:6" x14ac:dyDescent="0.2">
      <c r="A2338" s="245"/>
      <c r="B2338" s="294"/>
      <c r="C2338" s="294"/>
      <c r="E2338" s="310"/>
      <c r="F2338" s="245"/>
    </row>
    <row r="2339" spans="1:6" x14ac:dyDescent="0.2">
      <c r="A2339" s="245"/>
      <c r="B2339" s="294"/>
      <c r="C2339" s="294"/>
      <c r="E2339" s="310"/>
      <c r="F2339" s="245"/>
    </row>
    <row r="2340" spans="1:6" x14ac:dyDescent="0.2">
      <c r="A2340" s="245"/>
      <c r="B2340" s="294"/>
      <c r="C2340" s="294"/>
      <c r="E2340" s="310"/>
      <c r="F2340" s="245"/>
    </row>
    <row r="2341" spans="1:6" x14ac:dyDescent="0.2">
      <c r="A2341" s="245"/>
      <c r="B2341" s="294"/>
      <c r="C2341" s="294"/>
      <c r="E2341" s="310"/>
      <c r="F2341" s="245"/>
    </row>
    <row r="2342" spans="1:6" x14ac:dyDescent="0.2">
      <c r="A2342" s="245"/>
      <c r="B2342" s="294"/>
      <c r="C2342" s="294"/>
      <c r="E2342" s="310"/>
      <c r="F2342" s="245"/>
    </row>
    <row r="2343" spans="1:6" x14ac:dyDescent="0.2">
      <c r="A2343" s="245"/>
      <c r="B2343" s="294"/>
      <c r="C2343" s="294"/>
      <c r="E2343" s="310"/>
      <c r="F2343" s="245"/>
    </row>
    <row r="2344" spans="1:6" x14ac:dyDescent="0.2">
      <c r="A2344" s="245"/>
      <c r="B2344" s="294"/>
      <c r="C2344" s="294"/>
      <c r="E2344" s="310"/>
      <c r="F2344" s="245"/>
    </row>
    <row r="2345" spans="1:6" x14ac:dyDescent="0.2">
      <c r="A2345" s="245"/>
      <c r="B2345" s="294"/>
      <c r="C2345" s="294"/>
      <c r="E2345" s="310"/>
      <c r="F2345" s="245"/>
    </row>
    <row r="2346" spans="1:6" x14ac:dyDescent="0.2">
      <c r="A2346" s="245"/>
      <c r="B2346" s="294"/>
      <c r="C2346" s="294"/>
      <c r="E2346" s="310"/>
      <c r="F2346" s="245"/>
    </row>
    <row r="2347" spans="1:6" x14ac:dyDescent="0.2">
      <c r="A2347" s="245"/>
      <c r="B2347" s="294"/>
      <c r="C2347" s="294"/>
      <c r="E2347" s="310"/>
      <c r="F2347" s="245"/>
    </row>
    <row r="2348" spans="1:6" x14ac:dyDescent="0.2">
      <c r="A2348" s="245"/>
      <c r="B2348" s="294"/>
      <c r="C2348" s="294"/>
      <c r="E2348" s="310"/>
      <c r="F2348" s="245"/>
    </row>
    <row r="2349" spans="1:6" x14ac:dyDescent="0.2">
      <c r="A2349" s="245"/>
      <c r="B2349" s="294"/>
      <c r="C2349" s="294"/>
      <c r="E2349" s="310"/>
      <c r="F2349" s="245"/>
    </row>
    <row r="2350" spans="1:6" x14ac:dyDescent="0.2">
      <c r="A2350" s="245"/>
      <c r="B2350" s="294"/>
      <c r="C2350" s="294"/>
      <c r="E2350" s="310"/>
      <c r="F2350" s="245"/>
    </row>
    <row r="2351" spans="1:6" x14ac:dyDescent="0.2">
      <c r="A2351" s="245"/>
      <c r="B2351" s="294"/>
      <c r="C2351" s="294"/>
      <c r="E2351" s="310"/>
      <c r="F2351" s="245"/>
    </row>
    <row r="2352" spans="1:6" x14ac:dyDescent="0.2">
      <c r="A2352" s="245"/>
      <c r="B2352" s="294"/>
      <c r="C2352" s="294"/>
      <c r="E2352" s="310"/>
      <c r="F2352" s="245"/>
    </row>
    <row r="2353" spans="1:6" x14ac:dyDescent="0.2">
      <c r="A2353" s="245"/>
      <c r="B2353" s="294"/>
      <c r="C2353" s="294"/>
      <c r="E2353" s="310"/>
      <c r="F2353" s="245"/>
    </row>
    <row r="2354" spans="1:6" x14ac:dyDescent="0.2">
      <c r="A2354" s="245"/>
      <c r="B2354" s="294"/>
      <c r="C2354" s="294"/>
      <c r="E2354" s="310"/>
      <c r="F2354" s="245"/>
    </row>
    <row r="2355" spans="1:6" x14ac:dyDescent="0.2">
      <c r="A2355" s="245"/>
      <c r="B2355" s="294"/>
      <c r="C2355" s="294"/>
      <c r="E2355" s="310"/>
      <c r="F2355" s="245"/>
    </row>
    <row r="2356" spans="1:6" x14ac:dyDescent="0.2">
      <c r="A2356" s="245"/>
      <c r="B2356" s="294"/>
      <c r="C2356" s="294"/>
      <c r="E2356" s="310"/>
      <c r="F2356" s="245"/>
    </row>
    <row r="2357" spans="1:6" x14ac:dyDescent="0.2">
      <c r="A2357" s="245"/>
      <c r="B2357" s="294"/>
      <c r="C2357" s="294"/>
      <c r="E2357" s="310"/>
      <c r="F2357" s="245"/>
    </row>
    <row r="2358" spans="1:6" x14ac:dyDescent="0.2">
      <c r="A2358" s="245"/>
      <c r="B2358" s="294"/>
      <c r="C2358" s="294"/>
      <c r="E2358" s="310"/>
      <c r="F2358" s="245"/>
    </row>
    <row r="2359" spans="1:6" x14ac:dyDescent="0.2">
      <c r="A2359" s="245"/>
      <c r="B2359" s="294"/>
      <c r="C2359" s="294"/>
      <c r="E2359" s="310"/>
      <c r="F2359" s="245"/>
    </row>
    <row r="2360" spans="1:6" x14ac:dyDescent="0.2">
      <c r="A2360" s="245"/>
      <c r="B2360" s="294"/>
      <c r="C2360" s="294"/>
      <c r="E2360" s="310"/>
      <c r="F2360" s="245"/>
    </row>
    <row r="2361" spans="1:6" x14ac:dyDescent="0.2">
      <c r="A2361" s="245"/>
      <c r="B2361" s="294"/>
      <c r="C2361" s="294"/>
      <c r="E2361" s="310"/>
      <c r="F2361" s="245"/>
    </row>
    <row r="2362" spans="1:6" x14ac:dyDescent="0.2">
      <c r="A2362" s="245"/>
      <c r="B2362" s="294"/>
      <c r="C2362" s="294"/>
      <c r="E2362" s="310"/>
      <c r="F2362" s="245"/>
    </row>
    <row r="2363" spans="1:6" x14ac:dyDescent="0.2">
      <c r="A2363" s="245"/>
      <c r="B2363" s="294"/>
      <c r="C2363" s="294"/>
      <c r="E2363" s="310"/>
      <c r="F2363" s="245"/>
    </row>
    <row r="2364" spans="1:6" x14ac:dyDescent="0.2">
      <c r="A2364" s="245"/>
      <c r="B2364" s="294"/>
      <c r="C2364" s="294"/>
      <c r="E2364" s="310"/>
      <c r="F2364" s="245"/>
    </row>
    <row r="2365" spans="1:6" x14ac:dyDescent="0.2">
      <c r="A2365" s="245"/>
      <c r="B2365" s="294"/>
      <c r="C2365" s="294"/>
      <c r="E2365" s="310"/>
      <c r="F2365" s="245"/>
    </row>
    <row r="2366" spans="1:6" x14ac:dyDescent="0.2">
      <c r="A2366" s="245"/>
      <c r="B2366" s="294"/>
      <c r="C2366" s="294"/>
      <c r="E2366" s="310"/>
      <c r="F2366" s="245"/>
    </row>
    <row r="2367" spans="1:6" x14ac:dyDescent="0.2">
      <c r="A2367" s="245"/>
      <c r="B2367" s="294"/>
      <c r="C2367" s="294"/>
      <c r="E2367" s="310"/>
      <c r="F2367" s="245"/>
    </row>
    <row r="2368" spans="1:6" x14ac:dyDescent="0.2">
      <c r="A2368" s="245"/>
      <c r="B2368" s="294"/>
      <c r="C2368" s="294"/>
      <c r="E2368" s="310"/>
      <c r="F2368" s="245"/>
    </row>
    <row r="2369" spans="1:6" x14ac:dyDescent="0.2">
      <c r="A2369" s="245"/>
      <c r="B2369" s="294"/>
      <c r="C2369" s="294"/>
      <c r="E2369" s="310"/>
      <c r="F2369" s="245"/>
    </row>
    <row r="2370" spans="1:6" x14ac:dyDescent="0.2">
      <c r="A2370" s="245"/>
      <c r="B2370" s="294"/>
      <c r="C2370" s="294"/>
      <c r="E2370" s="310"/>
      <c r="F2370" s="245"/>
    </row>
    <row r="2371" spans="1:6" x14ac:dyDescent="0.2">
      <c r="A2371" s="245"/>
      <c r="B2371" s="294"/>
      <c r="C2371" s="294"/>
      <c r="E2371" s="310"/>
      <c r="F2371" s="245"/>
    </row>
    <row r="2372" spans="1:6" x14ac:dyDescent="0.2">
      <c r="A2372" s="245"/>
      <c r="B2372" s="294"/>
      <c r="C2372" s="294"/>
      <c r="E2372" s="310"/>
      <c r="F2372" s="245"/>
    </row>
    <row r="2373" spans="1:6" x14ac:dyDescent="0.2">
      <c r="A2373" s="245"/>
      <c r="B2373" s="294"/>
      <c r="C2373" s="294"/>
      <c r="E2373" s="310"/>
      <c r="F2373" s="245"/>
    </row>
    <row r="2374" spans="1:6" x14ac:dyDescent="0.2">
      <c r="A2374" s="245"/>
      <c r="B2374" s="294"/>
      <c r="C2374" s="294"/>
      <c r="E2374" s="310"/>
      <c r="F2374" s="245"/>
    </row>
    <row r="2375" spans="1:6" x14ac:dyDescent="0.2">
      <c r="A2375" s="245"/>
      <c r="B2375" s="294"/>
      <c r="C2375" s="294"/>
      <c r="E2375" s="310"/>
      <c r="F2375" s="245"/>
    </row>
    <row r="2376" spans="1:6" x14ac:dyDescent="0.2">
      <c r="A2376" s="245"/>
      <c r="B2376" s="294"/>
      <c r="C2376" s="294"/>
      <c r="E2376" s="310"/>
      <c r="F2376" s="245"/>
    </row>
    <row r="2377" spans="1:6" x14ac:dyDescent="0.2">
      <c r="A2377" s="245"/>
      <c r="B2377" s="294"/>
      <c r="C2377" s="294"/>
      <c r="E2377" s="310"/>
      <c r="F2377" s="245"/>
    </row>
  </sheetData>
  <sheetProtection insertRows="0" deleteRows="0" selectLockedCells="1"/>
  <mergeCells count="9">
    <mergeCell ref="A79:F79"/>
    <mergeCell ref="A98:F98"/>
    <mergeCell ref="A110:F110"/>
    <mergeCell ref="B1007:E1007"/>
    <mergeCell ref="B1:E1"/>
    <mergeCell ref="A2:F2"/>
    <mergeCell ref="A37:F37"/>
    <mergeCell ref="B38:E38"/>
    <mergeCell ref="A39:F39"/>
  </mergeCells>
  <phoneticPr fontId="18" type="noConversion"/>
  <conditionalFormatting sqref="C1096:F1096">
    <cfRule type="expression" dxfId="4162" priority="712">
      <formula>ISERROR(C1096)</formula>
    </cfRule>
  </conditionalFormatting>
  <conditionalFormatting sqref="F159:F166">
    <cfRule type="expression" dxfId="4161" priority="694">
      <formula>ISERROR(F159)</formula>
    </cfRule>
  </conditionalFormatting>
  <conditionalFormatting sqref="F192:F199">
    <cfRule type="expression" dxfId="4160" priority="679">
      <formula>ISERROR(F192)</formula>
    </cfRule>
  </conditionalFormatting>
  <conditionalFormatting sqref="F225:F232">
    <cfRule type="expression" dxfId="4159" priority="664">
      <formula>ISERROR(F225)</formula>
    </cfRule>
  </conditionalFormatting>
  <conditionalFormatting sqref="F258:F265">
    <cfRule type="expression" dxfId="4158" priority="649">
      <formula>ISERROR(F258)</formula>
    </cfRule>
  </conditionalFormatting>
  <conditionalFormatting sqref="D300">
    <cfRule type="expression" dxfId="4157" priority="514">
      <formula>ISERROR(D300)</formula>
    </cfRule>
  </conditionalFormatting>
  <conditionalFormatting sqref="D322">
    <cfRule type="expression" dxfId="4156" priority="511">
      <formula>ISERROR(D322)</formula>
    </cfRule>
  </conditionalFormatting>
  <conditionalFormatting sqref="D344">
    <cfRule type="expression" dxfId="4155" priority="505">
      <formula>ISERROR(D344)</formula>
    </cfRule>
  </conditionalFormatting>
  <conditionalFormatting sqref="D443">
    <cfRule type="expression" dxfId="4154" priority="478">
      <formula>ISERROR(D443)</formula>
    </cfRule>
  </conditionalFormatting>
  <conditionalFormatting sqref="C124:D124 C125:F133">
    <cfRule type="expression" dxfId="4153" priority="475">
      <formula>ISERROR(C124)</formula>
    </cfRule>
  </conditionalFormatting>
  <conditionalFormatting sqref="D465">
    <cfRule type="expression" dxfId="4152" priority="452">
      <formula>ISERROR(D465)</formula>
    </cfRule>
  </conditionalFormatting>
  <conditionalFormatting sqref="D476">
    <cfRule type="expression" dxfId="4151" priority="442">
      <formula>ISERROR(D476)</formula>
    </cfRule>
  </conditionalFormatting>
  <conditionalFormatting sqref="F778:F785">
    <cfRule type="expression" dxfId="4150" priority="304">
      <formula>ISERROR(F778)</formula>
    </cfRule>
  </conditionalFormatting>
  <conditionalFormatting sqref="F811:F818">
    <cfRule type="expression" dxfId="4149" priority="289">
      <formula>ISERROR(F811)</formula>
    </cfRule>
  </conditionalFormatting>
  <conditionalFormatting sqref="D787">
    <cfRule type="expression" dxfId="4148" priority="213">
      <formula>ISERROR(D787)</formula>
    </cfRule>
  </conditionalFormatting>
  <conditionalFormatting sqref="D798">
    <cfRule type="expression" dxfId="4147" priority="210">
      <formula>ISERROR(D798)</formula>
    </cfRule>
  </conditionalFormatting>
  <conditionalFormatting sqref="D864">
    <cfRule type="expression" dxfId="4146" priority="165">
      <formula>ISERROR(D864)</formula>
    </cfRule>
  </conditionalFormatting>
  <conditionalFormatting sqref="F899:F906">
    <cfRule type="expression" dxfId="4145" priority="137">
      <formula>ISERROR(F899)</formula>
    </cfRule>
  </conditionalFormatting>
  <conditionalFormatting sqref="F932:F939">
    <cfRule type="expression" dxfId="4144" priority="122">
      <formula>ISERROR(F932)</formula>
    </cfRule>
  </conditionalFormatting>
  <conditionalFormatting sqref="D886">
    <cfRule type="expression" dxfId="4143" priority="112">
      <formula>ISERROR(D886)</formula>
    </cfRule>
  </conditionalFormatting>
  <conditionalFormatting sqref="D897">
    <cfRule type="expression" dxfId="4142" priority="109">
      <formula>ISERROR(D897)</formula>
    </cfRule>
  </conditionalFormatting>
  <conditionalFormatting sqref="F976:F983">
    <cfRule type="cellIs" dxfId="4141" priority="77" stopIfTrue="1" operator="equal">
      <formula>"""#N/A"""</formula>
    </cfRule>
  </conditionalFormatting>
  <conditionalFormatting sqref="D974">
    <cfRule type="expression" dxfId="4140" priority="74">
      <formula>ISERROR(D974)</formula>
    </cfRule>
  </conditionalFormatting>
  <conditionalFormatting sqref="F987:F995">
    <cfRule type="cellIs" dxfId="4139" priority="67" stopIfTrue="1" operator="equal">
      <formula>"""#N/A"""</formula>
    </cfRule>
  </conditionalFormatting>
  <conditionalFormatting sqref="D996">
    <cfRule type="expression" dxfId="4138" priority="60">
      <formula>ISERROR(D996)</formula>
    </cfRule>
  </conditionalFormatting>
  <conditionalFormatting sqref="C1177:D1177">
    <cfRule type="cellIs" dxfId="4137" priority="51" stopIfTrue="1" operator="equal">
      <formula>"""#N/A"""</formula>
    </cfRule>
  </conditionalFormatting>
  <conditionalFormatting sqref="C1163:C1164 D1163:F1163 D1164:E1164 C1165:F1173">
    <cfRule type="cellIs" dxfId="4136" priority="49" stopIfTrue="1" operator="equal">
      <formula>"""#N/A"""</formula>
    </cfRule>
  </conditionalFormatting>
  <conditionalFormatting sqref="D1164:F1164">
    <cfRule type="cellIs" dxfId="4135" priority="47" stopIfTrue="1" operator="equal">
      <formula>"""#N/A"""</formula>
    </cfRule>
  </conditionalFormatting>
  <conditionalFormatting sqref="C1171:F1172">
    <cfRule type="cellIs" dxfId="4134" priority="45" stopIfTrue="1" operator="equal">
      <formula>"""#N/A"""</formula>
    </cfRule>
  </conditionalFormatting>
  <conditionalFormatting sqref="C1190">
    <cfRule type="cellIs" dxfId="4133" priority="40" stopIfTrue="1" operator="equal">
      <formula>"""#N/A"""</formula>
    </cfRule>
  </conditionalFormatting>
  <conditionalFormatting sqref="C1208">
    <cfRule type="cellIs" dxfId="4132" priority="39" stopIfTrue="1" operator="equal">
      <formula>"""#N/A"""</formula>
    </cfRule>
  </conditionalFormatting>
  <conditionalFormatting sqref="C1218">
    <cfRule type="cellIs" dxfId="4131" priority="38" stopIfTrue="1" operator="equal">
      <formula>"""#N/A"""</formula>
    </cfRule>
  </conditionalFormatting>
  <conditionalFormatting sqref="C1176:F1176">
    <cfRule type="cellIs" dxfId="4130" priority="37" stopIfTrue="1" operator="equal">
      <formula>"""#N/A"""</formula>
    </cfRule>
  </conditionalFormatting>
  <conditionalFormatting sqref="C1190:F1190">
    <cfRule type="cellIs" dxfId="4129" priority="36" stopIfTrue="1" operator="equal">
      <formula>"""#N/A"""</formula>
    </cfRule>
  </conditionalFormatting>
  <conditionalFormatting sqref="C1269:F1269">
    <cfRule type="cellIs" dxfId="4128" priority="29" stopIfTrue="1" operator="equal">
      <formula>"""#N/A"""</formula>
    </cfRule>
  </conditionalFormatting>
  <conditionalFormatting sqref="C1300:F1300">
    <cfRule type="cellIs" dxfId="4127" priority="27" stopIfTrue="1" operator="equal">
      <formula>"""#N/A"""</formula>
    </cfRule>
  </conditionalFormatting>
  <conditionalFormatting sqref="C1313:F1362">
    <cfRule type="expression" dxfId="4126" priority="26">
      <formula>ISERROR(C1313)</formula>
    </cfRule>
  </conditionalFormatting>
  <conditionalFormatting sqref="C1314:D1314">
    <cfRule type="cellIs" dxfId="4125" priority="23" stopIfTrue="1" operator="equal">
      <formula>"""#N/A"""</formula>
    </cfRule>
  </conditionalFormatting>
  <conditionalFormatting sqref="C1348">
    <cfRule type="cellIs" dxfId="4124" priority="19" stopIfTrue="1" operator="equal">
      <formula>"""#N/A"""</formula>
    </cfRule>
  </conditionalFormatting>
  <conditionalFormatting sqref="C1313:F1313">
    <cfRule type="cellIs" dxfId="4123" priority="18" stopIfTrue="1" operator="equal">
      <formula>"""#N/A"""</formula>
    </cfRule>
  </conditionalFormatting>
  <conditionalFormatting sqref="C1325:F1325">
    <cfRule type="cellIs" dxfId="4122" priority="17" stopIfTrue="1" operator="equal">
      <formula>"""#N/A"""</formula>
    </cfRule>
  </conditionalFormatting>
  <conditionalFormatting sqref="C1338:F1338">
    <cfRule type="cellIs" dxfId="4121" priority="16" stopIfTrue="1" operator="equal">
      <formula>"""#N/A"""</formula>
    </cfRule>
  </conditionalFormatting>
  <conditionalFormatting sqref="C1348:F1348">
    <cfRule type="cellIs" dxfId="4120" priority="15" stopIfTrue="1" operator="equal">
      <formula>"""#N/A"""</formula>
    </cfRule>
  </conditionalFormatting>
  <conditionalFormatting sqref="C1364:F1364">
    <cfRule type="cellIs" dxfId="4119" priority="12" stopIfTrue="1" operator="equal">
      <formula>"""#N/A"""</formula>
    </cfRule>
  </conditionalFormatting>
  <conditionalFormatting sqref="C1374:F1374">
    <cfRule type="cellIs" dxfId="4118" priority="11" stopIfTrue="1" operator="equal">
      <formula>"""#N/A"""</formula>
    </cfRule>
  </conditionalFormatting>
  <conditionalFormatting sqref="A1010 A1006:B1009">
    <cfRule type="containsText" dxfId="4117" priority="760" operator="containsText" text="#N/A">
      <formula>NOT(ISERROR(SEARCH("#N/A",A1006)))</formula>
    </cfRule>
  </conditionalFormatting>
  <conditionalFormatting sqref="A112:F112 B1420:F66065 A1042:A1053 I181:IV181 H112:IV180 A113:D113 A136:E136 A135:D135 G528 G537 A134:E134 G963:G964 G977:G978 A1011:A1040 I469:IV521 G456:G506 G548:G948 A1056:A1148 J522:IV587 L79:IV91 B108 G112:G170 F134:F136 A114:F123 A464:B464 A1312:B1312 B1393:B1419 A1393:A66065 A487:B499 A875:B885 B1027:B1148 A1149:B1162 A1309:A1311 B99:F107 G3:IV37 G79:J91 B82:F97 G92:IV111 G172:G454 H182:IV468 A137:A453 B145:B453 A1211:A1299 B1176:B1299 G994:G64852 K588:IV64993 J588:J64979 I522:I64874 H469:H64823 A1363:B1383 G40:IV78">
    <cfRule type="cellIs" dxfId="4116" priority="758" operator="equal">
      <formula>#REF!</formula>
    </cfRule>
    <cfRule type="cellIs" dxfId="4115" priority="759" operator="equal">
      <formula>"""#N/A"""</formula>
    </cfRule>
  </conditionalFormatting>
  <conditionalFormatting sqref="C377 C378:F378 C113:D113 C135:D135 C147:F147 C146 C158:F158 C157 C169:F169 C168 C180:F180 C179 C202:F202 C201 C213:F213 C212 C224:F224 C223 C235:F235 C234 C246:F246 C245 C268:F268 C267 C279:F279 C278 C290:F290 C289 C300 C191:F191 C190 C323:F323 C322 C333 C345:F345 C344 C355 C367:F367 C366 C389:F389 C388 C400:F400 C399 C411:F411 C410 C422:F422 C421 C433:F433 C432 C257:F257 C256 C3 H181 E3:F3 C301:F301 B1 C334:F334 C80:D80 C134:E134 C145:F145 C136:E144 C156:F156 C148:E155 C167:F167 C159:E166 C178:F178 C170:E177 C189:F189 C181:E188 C200:F200 C192:E199 C211:F211 C203:E210 C222:F222 C214:E221 C233:F233 C225:E232 C244:F244 C236:E243 C255:F255 C247:E254 C266:F266 C258:E265 C277:F277 C269:E276 C288:F288 C280:E287 C299:F299 C291:E298 C310:F312 C302:E309 C321:F321 C313:E320 C332:F332 C324:E331 C343:F343 C335:E342 C354:F354 C346:E353 C356:F356 C365:F365 C357:E364 C376:F376 C368:E375 C387:F387 C379:E386 C398:F398 C390:E397 C409:F409 C401:E408 C420:F420 C412:E419 C431:F431 C423:E430 C442:F442 C434:E441 F1007 C443 F443 C108:F109 F80 G171 F134:F136 C114:F123 C444:F453 C464:F464 C475:F475 C488:F499 C876:F885 C1312:F1312 C1008:F1095 F1309:F1311 C1006:F1006 C1097:F1242 C1363:F1419 C111:F112">
    <cfRule type="expression" dxfId="4114" priority="761">
      <formula>ISERROR(B1)</formula>
    </cfRule>
  </conditionalFormatting>
  <conditionalFormatting sqref="C113:D113 C112:F112 F134:F136 C114:F123 F445:F453 F464 F489:F499 F877:F885 F1006:F1008">
    <cfRule type="cellIs" dxfId="4113" priority="757" operator="equal">
      <formula>"""#N/A"""</formula>
    </cfRule>
  </conditionalFormatting>
  <conditionalFormatting sqref="A1009:B1009 A1010">
    <cfRule type="cellIs" dxfId="4112" priority="755" stopIfTrue="1" operator="equal">
      <formula>#REF!</formula>
    </cfRule>
    <cfRule type="cellIs" dxfId="4111" priority="756" operator="equal">
      <formula>"""#N/A"""</formula>
    </cfRule>
  </conditionalFormatting>
  <conditionalFormatting sqref="C113:D113 C112:F112 H181 C1028:D1028 C1008:F1008 F1007 G171 F134:F136 C114:F123 F445:F453 F464 C1006:F1006 F489:F499 F877:F885">
    <cfRule type="cellIs" dxfId="4110" priority="753" stopIfTrue="1" operator="equal">
      <formula>"""#N/A"""</formula>
    </cfRule>
  </conditionalFormatting>
  <conditionalFormatting sqref="C137:E144">
    <cfRule type="cellIs" dxfId="4109" priority="754" stopIfTrue="1" operator="equal">
      <formula>"""#N/A"""</formula>
    </cfRule>
  </conditionalFormatting>
  <conditionalFormatting sqref="A475:B475">
    <cfRule type="containsText" dxfId="4108" priority="750" operator="containsText" text="#N/A">
      <formula>NOT(ISERROR(SEARCH("#N/A",A475)))</formula>
    </cfRule>
  </conditionalFormatting>
  <conditionalFormatting sqref="A475:B475">
    <cfRule type="cellIs" dxfId="4107" priority="751" stopIfTrue="1" operator="equal">
      <formula>#REF!</formula>
    </cfRule>
    <cfRule type="cellIs" dxfId="4106" priority="752" operator="equal">
      <formula>"""#N/A"""</formula>
    </cfRule>
  </conditionalFormatting>
  <conditionalFormatting sqref="C475:F475">
    <cfRule type="cellIs" dxfId="4105" priority="749" stopIfTrue="1" operator="equal">
      <formula>"""#N/A"""</formula>
    </cfRule>
  </conditionalFormatting>
  <conditionalFormatting sqref="A1011:A1018">
    <cfRule type="containsText" dxfId="4104" priority="748" operator="containsText" text="#N/A">
      <formula>NOT(ISERROR(SEARCH("#N/A",A1011)))</formula>
    </cfRule>
  </conditionalFormatting>
  <conditionalFormatting sqref="C1009:C1010 D1009:F1009 D1010:E1010 C1011:F1019">
    <cfRule type="cellIs" dxfId="4103" priority="747" stopIfTrue="1" operator="equal">
      <formula>"""#N/A"""</formula>
    </cfRule>
  </conditionalFormatting>
  <conditionalFormatting sqref="D1010:F1010">
    <cfRule type="expression" dxfId="4102" priority="746">
      <formula>ISERROR(D1010)</formula>
    </cfRule>
  </conditionalFormatting>
  <conditionalFormatting sqref="D1010:F1010">
    <cfRule type="cellIs" dxfId="4101" priority="745" stopIfTrue="1" operator="equal">
      <formula>"""#N/A"""</formula>
    </cfRule>
  </conditionalFormatting>
  <conditionalFormatting sqref="C1017:F1018">
    <cfRule type="cellIs" dxfId="4100" priority="743" stopIfTrue="1" operator="equal">
      <formula>"""#N/A"""</formula>
    </cfRule>
  </conditionalFormatting>
  <conditionalFormatting sqref="C1017:F1018">
    <cfRule type="expression" dxfId="4099" priority="744">
      <formula>ISERROR(C1017)</formula>
    </cfRule>
  </conditionalFormatting>
  <conditionalFormatting sqref="G455">
    <cfRule type="cellIs" dxfId="4098" priority="741" stopIfTrue="1" operator="equal">
      <formula>"""#N/A"""</formula>
    </cfRule>
  </conditionalFormatting>
  <conditionalFormatting sqref="G455">
    <cfRule type="expression" dxfId="4097" priority="742">
      <formula>ISERROR(G455)</formula>
    </cfRule>
  </conditionalFormatting>
  <conditionalFormatting sqref="D182:E182">
    <cfRule type="cellIs" dxfId="4096" priority="739" stopIfTrue="1" operator="equal">
      <formula>"""#N/A"""</formula>
    </cfRule>
  </conditionalFormatting>
  <conditionalFormatting sqref="D182:E182">
    <cfRule type="expression" dxfId="4095" priority="740">
      <formula>ISERROR(D182)</formula>
    </cfRule>
  </conditionalFormatting>
  <conditionalFormatting sqref="D265">
    <cfRule type="expression" dxfId="4094" priority="738">
      <formula>ISERROR(D265)</formula>
    </cfRule>
  </conditionalFormatting>
  <conditionalFormatting sqref="C115">
    <cfRule type="containsText" dxfId="4093" priority="737" operator="containsText" text="#N/A">
      <formula>NOT(ISERROR(SEARCH("#N/A",C115)))</formula>
    </cfRule>
  </conditionalFormatting>
  <conditionalFormatting sqref="B137:B144">
    <cfRule type="cellIs" dxfId="4092" priority="735" operator="equal">
      <formula>#REF!</formula>
    </cfRule>
    <cfRule type="cellIs" dxfId="4091" priority="736" operator="equal">
      <formula>"""#N/A"""</formula>
    </cfRule>
  </conditionalFormatting>
  <conditionalFormatting sqref="A1006:B1008">
    <cfRule type="cellIs" dxfId="4090" priority="733" stopIfTrue="1" operator="equal">
      <formula>#REF!</formula>
    </cfRule>
    <cfRule type="cellIs" dxfId="4089" priority="734" operator="equal">
      <formula>"""#N/A"""</formula>
    </cfRule>
  </conditionalFormatting>
  <conditionalFormatting sqref="G507:G517">
    <cfRule type="cellIs" dxfId="4088" priority="731" operator="equal">
      <formula>#REF!</formula>
    </cfRule>
    <cfRule type="cellIs" dxfId="4087" priority="732" operator="equal">
      <formula>"""#N/A"""</formula>
    </cfRule>
  </conditionalFormatting>
  <conditionalFormatting sqref="G518:G527">
    <cfRule type="cellIs" dxfId="4086" priority="729" operator="equal">
      <formula>#REF!</formula>
    </cfRule>
    <cfRule type="cellIs" dxfId="4085" priority="730" operator="equal">
      <formula>"""#N/A"""</formula>
    </cfRule>
  </conditionalFormatting>
  <conditionalFormatting sqref="G529:G536">
    <cfRule type="cellIs" dxfId="4084" priority="727" operator="equal">
      <formula>#REF!</formula>
    </cfRule>
    <cfRule type="cellIs" dxfId="4083" priority="728" operator="equal">
      <formula>"""#N/A"""</formula>
    </cfRule>
  </conditionalFormatting>
  <conditionalFormatting sqref="G538:G547">
    <cfRule type="cellIs" dxfId="4082" priority="725" operator="equal">
      <formula>#REF!</formula>
    </cfRule>
    <cfRule type="cellIs" dxfId="4081" priority="726" operator="equal">
      <formula>"""#N/A"""</formula>
    </cfRule>
  </conditionalFormatting>
  <conditionalFormatting sqref="B1010:B1026">
    <cfRule type="cellIs" dxfId="4080" priority="722" stopIfTrue="1" operator="equal">
      <formula>#REF!</formula>
    </cfRule>
    <cfRule type="cellIs" dxfId="4079" priority="723" operator="equal">
      <formula>"""#N/A"""</formula>
    </cfRule>
  </conditionalFormatting>
  <conditionalFormatting sqref="B1010:B1026">
    <cfRule type="containsText" dxfId="4078" priority="724" operator="containsText" text="#N/A">
      <formula>NOT(ISERROR(SEARCH("#N/A",B1010)))</formula>
    </cfRule>
  </conditionalFormatting>
  <conditionalFormatting sqref="C1027">
    <cfRule type="cellIs" dxfId="4077" priority="721" stopIfTrue="1" operator="equal">
      <formula>"""#N/A"""</formula>
    </cfRule>
  </conditionalFormatting>
  <conditionalFormatting sqref="C1040">
    <cfRule type="cellIs" dxfId="4076" priority="720" stopIfTrue="1" operator="equal">
      <formula>"""#N/A"""</formula>
    </cfRule>
  </conditionalFormatting>
  <conditionalFormatting sqref="C1053">
    <cfRule type="cellIs" dxfId="4075" priority="719" stopIfTrue="1" operator="equal">
      <formula>"""#N/A"""</formula>
    </cfRule>
  </conditionalFormatting>
  <conditionalFormatting sqref="C1065">
    <cfRule type="cellIs" dxfId="4074" priority="718" stopIfTrue="1" operator="equal">
      <formula>"""#N/A"""</formula>
    </cfRule>
  </conditionalFormatting>
  <conditionalFormatting sqref="C1027:F1027">
    <cfRule type="cellIs" dxfId="4073" priority="717" stopIfTrue="1" operator="equal">
      <formula>"""#N/A"""</formula>
    </cfRule>
  </conditionalFormatting>
  <conditionalFormatting sqref="C1040:F1040">
    <cfRule type="cellIs" dxfId="4072" priority="716" stopIfTrue="1" operator="equal">
      <formula>"""#N/A"""</formula>
    </cfRule>
  </conditionalFormatting>
  <conditionalFormatting sqref="C1053:F1053">
    <cfRule type="cellIs" dxfId="4071" priority="715" stopIfTrue="1" operator="equal">
      <formula>"""#N/A"""</formula>
    </cfRule>
  </conditionalFormatting>
  <conditionalFormatting sqref="C1065:F1065">
    <cfRule type="cellIs" dxfId="4070" priority="714" stopIfTrue="1" operator="equal">
      <formula>"""#N/A"""</formula>
    </cfRule>
  </conditionalFormatting>
  <conditionalFormatting sqref="C1080:F1080">
    <cfRule type="cellIs" dxfId="4069" priority="713" stopIfTrue="1" operator="equal">
      <formula>"""#N/A"""</formula>
    </cfRule>
  </conditionalFormatting>
  <conditionalFormatting sqref="C1096:F1096">
    <cfRule type="cellIs" dxfId="4068" priority="711" stopIfTrue="1" operator="equal">
      <formula>"""#N/A"""</formula>
    </cfRule>
  </conditionalFormatting>
  <conditionalFormatting sqref="C1114:F1114">
    <cfRule type="cellIs" dxfId="4067" priority="710" stopIfTrue="1" operator="equal">
      <formula>"""#N/A"""</formula>
    </cfRule>
  </conditionalFormatting>
  <conditionalFormatting sqref="C1126:F1126">
    <cfRule type="cellIs" dxfId="4066" priority="709" stopIfTrue="1" operator="equal">
      <formula>"""#N/A"""</formula>
    </cfRule>
  </conditionalFormatting>
  <conditionalFormatting sqref="C1139:F1139">
    <cfRule type="cellIs" dxfId="4065" priority="708" stopIfTrue="1" operator="equal">
      <formula>"""#N/A"""</formula>
    </cfRule>
  </conditionalFormatting>
  <conditionalFormatting sqref="C1149:F1149">
    <cfRule type="cellIs" dxfId="4064" priority="707" stopIfTrue="1" operator="equal">
      <formula>"""#N/A"""</formula>
    </cfRule>
  </conditionalFormatting>
  <conditionalFormatting sqref="F1006:F1008">
    <cfRule type="cellIs" dxfId="4063" priority="705" operator="equal">
      <formula>#REF!</formula>
    </cfRule>
    <cfRule type="cellIs" dxfId="4062" priority="706" operator="equal">
      <formula>"""#N/A"""</formula>
    </cfRule>
  </conditionalFormatting>
  <conditionalFormatting sqref="F137:F144">
    <cfRule type="cellIs" dxfId="4061" priority="702" operator="equal">
      <formula>#REF!</formula>
    </cfRule>
    <cfRule type="cellIs" dxfId="4060" priority="703" operator="equal">
      <formula>"""#N/A"""</formula>
    </cfRule>
  </conditionalFormatting>
  <conditionalFormatting sqref="F137:F144">
    <cfRule type="expression" dxfId="4059" priority="704">
      <formula>ISERROR(F137)</formula>
    </cfRule>
  </conditionalFormatting>
  <conditionalFormatting sqref="F137:F144">
    <cfRule type="cellIs" dxfId="4058" priority="701" operator="equal">
      <formula>"""#N/A"""</formula>
    </cfRule>
  </conditionalFormatting>
  <conditionalFormatting sqref="F137:F144">
    <cfRule type="cellIs" dxfId="4057" priority="700" stopIfTrue="1" operator="equal">
      <formula>"""#N/A"""</formula>
    </cfRule>
  </conditionalFormatting>
  <conditionalFormatting sqref="F148:F155">
    <cfRule type="cellIs" dxfId="4056" priority="697" operator="equal">
      <formula>#REF!</formula>
    </cfRule>
    <cfRule type="cellIs" dxfId="4055" priority="698" operator="equal">
      <formula>"""#N/A"""</formula>
    </cfRule>
  </conditionalFormatting>
  <conditionalFormatting sqref="F148:F155">
    <cfRule type="expression" dxfId="4054" priority="699">
      <formula>ISERROR(F148)</formula>
    </cfRule>
  </conditionalFormatting>
  <conditionalFormatting sqref="F148:F155">
    <cfRule type="cellIs" dxfId="4053" priority="696" operator="equal">
      <formula>"""#N/A"""</formula>
    </cfRule>
  </conditionalFormatting>
  <conditionalFormatting sqref="F148:F155">
    <cfRule type="cellIs" dxfId="4052" priority="695" stopIfTrue="1" operator="equal">
      <formula>"""#N/A"""</formula>
    </cfRule>
  </conditionalFormatting>
  <conditionalFormatting sqref="F159:F166">
    <cfRule type="cellIs" dxfId="4051" priority="692" operator="equal">
      <formula>#REF!</formula>
    </cfRule>
    <cfRule type="cellIs" dxfId="4050" priority="693" operator="equal">
      <formula>"""#N/A"""</formula>
    </cfRule>
  </conditionalFormatting>
  <conditionalFormatting sqref="F159:F166">
    <cfRule type="cellIs" dxfId="4049" priority="691" operator="equal">
      <formula>"""#N/A"""</formula>
    </cfRule>
  </conditionalFormatting>
  <conditionalFormatting sqref="F159:F166">
    <cfRule type="cellIs" dxfId="4048" priority="690" stopIfTrue="1" operator="equal">
      <formula>"""#N/A"""</formula>
    </cfRule>
  </conditionalFormatting>
  <conditionalFormatting sqref="F170:F177">
    <cfRule type="cellIs" dxfId="4047" priority="687" operator="equal">
      <formula>#REF!</formula>
    </cfRule>
    <cfRule type="cellIs" dxfId="4046" priority="688" operator="equal">
      <formula>"""#N/A"""</formula>
    </cfRule>
  </conditionalFormatting>
  <conditionalFormatting sqref="F170:F177">
    <cfRule type="expression" dxfId="4045" priority="689">
      <formula>ISERROR(F170)</formula>
    </cfRule>
  </conditionalFormatting>
  <conditionalFormatting sqref="F170:F177">
    <cfRule type="cellIs" dxfId="4044" priority="686" operator="equal">
      <formula>"""#N/A"""</formula>
    </cfRule>
  </conditionalFormatting>
  <conditionalFormatting sqref="F170:F177">
    <cfRule type="cellIs" dxfId="4043" priority="685" stopIfTrue="1" operator="equal">
      <formula>"""#N/A"""</formula>
    </cfRule>
  </conditionalFormatting>
  <conditionalFormatting sqref="F181:F188">
    <cfRule type="cellIs" dxfId="4042" priority="682" operator="equal">
      <formula>#REF!</formula>
    </cfRule>
    <cfRule type="cellIs" dxfId="4041" priority="683" operator="equal">
      <formula>"""#N/A"""</formula>
    </cfRule>
  </conditionalFormatting>
  <conditionalFormatting sqref="F181:F188">
    <cfRule type="expression" dxfId="4040" priority="684">
      <formula>ISERROR(F181)</formula>
    </cfRule>
  </conditionalFormatting>
  <conditionalFormatting sqref="F181:F188">
    <cfRule type="cellIs" dxfId="4039" priority="681" operator="equal">
      <formula>"""#N/A"""</formula>
    </cfRule>
  </conditionalFormatting>
  <conditionalFormatting sqref="F181:F188">
    <cfRule type="cellIs" dxfId="4038" priority="680" stopIfTrue="1" operator="equal">
      <formula>"""#N/A"""</formula>
    </cfRule>
  </conditionalFormatting>
  <conditionalFormatting sqref="F192:F199">
    <cfRule type="cellIs" dxfId="4037" priority="677" operator="equal">
      <formula>#REF!</formula>
    </cfRule>
    <cfRule type="cellIs" dxfId="4036" priority="678" operator="equal">
      <formula>"""#N/A"""</formula>
    </cfRule>
  </conditionalFormatting>
  <conditionalFormatting sqref="F192:F199">
    <cfRule type="cellIs" dxfId="4035" priority="676" operator="equal">
      <formula>"""#N/A"""</formula>
    </cfRule>
  </conditionalFormatting>
  <conditionalFormatting sqref="F192:F199">
    <cfRule type="cellIs" dxfId="4034" priority="675" stopIfTrue="1" operator="equal">
      <formula>"""#N/A"""</formula>
    </cfRule>
  </conditionalFormatting>
  <conditionalFormatting sqref="F203:F210">
    <cfRule type="cellIs" dxfId="4033" priority="672" operator="equal">
      <formula>#REF!</formula>
    </cfRule>
    <cfRule type="cellIs" dxfId="4032" priority="673" operator="equal">
      <formula>"""#N/A"""</formula>
    </cfRule>
  </conditionalFormatting>
  <conditionalFormatting sqref="F203:F210">
    <cfRule type="expression" dxfId="4031" priority="674">
      <formula>ISERROR(F203)</formula>
    </cfRule>
  </conditionalFormatting>
  <conditionalFormatting sqref="F203:F210">
    <cfRule type="cellIs" dxfId="4030" priority="671" operator="equal">
      <formula>"""#N/A"""</formula>
    </cfRule>
  </conditionalFormatting>
  <conditionalFormatting sqref="F203:F210">
    <cfRule type="cellIs" dxfId="4029" priority="670" stopIfTrue="1" operator="equal">
      <formula>"""#N/A"""</formula>
    </cfRule>
  </conditionalFormatting>
  <conditionalFormatting sqref="F214:F221">
    <cfRule type="cellIs" dxfId="4028" priority="667" operator="equal">
      <formula>#REF!</formula>
    </cfRule>
    <cfRule type="cellIs" dxfId="4027" priority="668" operator="equal">
      <formula>"""#N/A"""</formula>
    </cfRule>
  </conditionalFormatting>
  <conditionalFormatting sqref="F214:F221">
    <cfRule type="expression" dxfId="4026" priority="669">
      <formula>ISERROR(F214)</formula>
    </cfRule>
  </conditionalFormatting>
  <conditionalFormatting sqref="F214:F221">
    <cfRule type="cellIs" dxfId="4025" priority="666" operator="equal">
      <formula>"""#N/A"""</formula>
    </cfRule>
  </conditionalFormatting>
  <conditionalFormatting sqref="F214:F221">
    <cfRule type="cellIs" dxfId="4024" priority="665" stopIfTrue="1" operator="equal">
      <formula>"""#N/A"""</formula>
    </cfRule>
  </conditionalFormatting>
  <conditionalFormatting sqref="F225:F232">
    <cfRule type="cellIs" dxfId="4023" priority="662" operator="equal">
      <formula>#REF!</formula>
    </cfRule>
    <cfRule type="cellIs" dxfId="4022" priority="663" operator="equal">
      <formula>"""#N/A"""</formula>
    </cfRule>
  </conditionalFormatting>
  <conditionalFormatting sqref="F225:F232">
    <cfRule type="cellIs" dxfId="4021" priority="661" operator="equal">
      <formula>"""#N/A"""</formula>
    </cfRule>
  </conditionalFormatting>
  <conditionalFormatting sqref="F225:F232">
    <cfRule type="cellIs" dxfId="4020" priority="660" stopIfTrue="1" operator="equal">
      <formula>"""#N/A"""</formula>
    </cfRule>
  </conditionalFormatting>
  <conditionalFormatting sqref="F236:F243">
    <cfRule type="cellIs" dxfId="4019" priority="657" operator="equal">
      <formula>#REF!</formula>
    </cfRule>
    <cfRule type="cellIs" dxfId="4018" priority="658" operator="equal">
      <formula>"""#N/A"""</formula>
    </cfRule>
  </conditionalFormatting>
  <conditionalFormatting sqref="F236:F243">
    <cfRule type="expression" dxfId="4017" priority="659">
      <formula>ISERROR(F236)</formula>
    </cfRule>
  </conditionalFormatting>
  <conditionalFormatting sqref="F236:F243">
    <cfRule type="cellIs" dxfId="4016" priority="656" operator="equal">
      <formula>"""#N/A"""</formula>
    </cfRule>
  </conditionalFormatting>
  <conditionalFormatting sqref="F236:F243">
    <cfRule type="cellIs" dxfId="4015" priority="655" stopIfTrue="1" operator="equal">
      <formula>"""#N/A"""</formula>
    </cfRule>
  </conditionalFormatting>
  <conditionalFormatting sqref="F247:F254">
    <cfRule type="cellIs" dxfId="4014" priority="652" operator="equal">
      <formula>#REF!</formula>
    </cfRule>
    <cfRule type="cellIs" dxfId="4013" priority="653" operator="equal">
      <formula>"""#N/A"""</formula>
    </cfRule>
  </conditionalFormatting>
  <conditionalFormatting sqref="F247:F254">
    <cfRule type="expression" dxfId="4012" priority="654">
      <formula>ISERROR(F247)</formula>
    </cfRule>
  </conditionalFormatting>
  <conditionalFormatting sqref="F247:F254">
    <cfRule type="cellIs" dxfId="4011" priority="651" operator="equal">
      <formula>"""#N/A"""</formula>
    </cfRule>
  </conditionalFormatting>
  <conditionalFormatting sqref="F247:F254">
    <cfRule type="cellIs" dxfId="4010" priority="650" stopIfTrue="1" operator="equal">
      <formula>"""#N/A"""</formula>
    </cfRule>
  </conditionalFormatting>
  <conditionalFormatting sqref="F258:F265">
    <cfRule type="cellIs" dxfId="4009" priority="647" operator="equal">
      <formula>#REF!</formula>
    </cfRule>
    <cfRule type="cellIs" dxfId="4008" priority="648" operator="equal">
      <formula>"""#N/A"""</formula>
    </cfRule>
  </conditionalFormatting>
  <conditionalFormatting sqref="F258:F265">
    <cfRule type="cellIs" dxfId="4007" priority="646" operator="equal">
      <formula>"""#N/A"""</formula>
    </cfRule>
  </conditionalFormatting>
  <conditionalFormatting sqref="F258:F265">
    <cfRule type="cellIs" dxfId="4006" priority="645" stopIfTrue="1" operator="equal">
      <formula>"""#N/A"""</formula>
    </cfRule>
  </conditionalFormatting>
  <conditionalFormatting sqref="F269:F276">
    <cfRule type="cellIs" dxfId="4005" priority="642" operator="equal">
      <formula>#REF!</formula>
    </cfRule>
    <cfRule type="cellIs" dxfId="4004" priority="643" operator="equal">
      <formula>"""#N/A"""</formula>
    </cfRule>
  </conditionalFormatting>
  <conditionalFormatting sqref="F269:F276">
    <cfRule type="expression" dxfId="4003" priority="644">
      <formula>ISERROR(F269)</formula>
    </cfRule>
  </conditionalFormatting>
  <conditionalFormatting sqref="F269:F276">
    <cfRule type="cellIs" dxfId="4002" priority="641" operator="equal">
      <formula>"""#N/A"""</formula>
    </cfRule>
  </conditionalFormatting>
  <conditionalFormatting sqref="F269:F276">
    <cfRule type="cellIs" dxfId="4001" priority="640" stopIfTrue="1" operator="equal">
      <formula>"""#N/A"""</formula>
    </cfRule>
  </conditionalFormatting>
  <conditionalFormatting sqref="F280:F287">
    <cfRule type="cellIs" dxfId="4000" priority="637" operator="equal">
      <formula>#REF!</formula>
    </cfRule>
    <cfRule type="cellIs" dxfId="3999" priority="638" operator="equal">
      <formula>"""#N/A"""</formula>
    </cfRule>
  </conditionalFormatting>
  <conditionalFormatting sqref="F280:F287">
    <cfRule type="expression" dxfId="3998" priority="639">
      <formula>ISERROR(F280)</formula>
    </cfRule>
  </conditionalFormatting>
  <conditionalFormatting sqref="F280:F287">
    <cfRule type="cellIs" dxfId="3997" priority="636" operator="equal">
      <formula>"""#N/A"""</formula>
    </cfRule>
  </conditionalFormatting>
  <conditionalFormatting sqref="F280:F287">
    <cfRule type="cellIs" dxfId="3996" priority="635" stopIfTrue="1" operator="equal">
      <formula>"""#N/A"""</formula>
    </cfRule>
  </conditionalFormatting>
  <conditionalFormatting sqref="F291:F298">
    <cfRule type="cellIs" dxfId="3995" priority="632" operator="equal">
      <formula>#REF!</formula>
    </cfRule>
    <cfRule type="cellIs" dxfId="3994" priority="633" operator="equal">
      <formula>"""#N/A"""</formula>
    </cfRule>
  </conditionalFormatting>
  <conditionalFormatting sqref="F291:F298">
    <cfRule type="expression" dxfId="3993" priority="634">
      <formula>ISERROR(F291)</formula>
    </cfRule>
  </conditionalFormatting>
  <conditionalFormatting sqref="F291:F298">
    <cfRule type="cellIs" dxfId="3992" priority="631" operator="equal">
      <formula>"""#N/A"""</formula>
    </cfRule>
  </conditionalFormatting>
  <conditionalFormatting sqref="F291:F298">
    <cfRule type="cellIs" dxfId="3991" priority="630" stopIfTrue="1" operator="equal">
      <formula>"""#N/A"""</formula>
    </cfRule>
  </conditionalFormatting>
  <conditionalFormatting sqref="F302:F309">
    <cfRule type="cellIs" dxfId="3990" priority="627" operator="equal">
      <formula>#REF!</formula>
    </cfRule>
    <cfRule type="cellIs" dxfId="3989" priority="628" operator="equal">
      <formula>"""#N/A"""</formula>
    </cfRule>
  </conditionalFormatting>
  <conditionalFormatting sqref="F302:F309">
    <cfRule type="expression" dxfId="3988" priority="629">
      <formula>ISERROR(F302)</formula>
    </cfRule>
  </conditionalFormatting>
  <conditionalFormatting sqref="F302:F309">
    <cfRule type="cellIs" dxfId="3987" priority="626" operator="equal">
      <formula>"""#N/A"""</formula>
    </cfRule>
  </conditionalFormatting>
  <conditionalFormatting sqref="F302:F309">
    <cfRule type="cellIs" dxfId="3986" priority="625" stopIfTrue="1" operator="equal">
      <formula>"""#N/A"""</formula>
    </cfRule>
  </conditionalFormatting>
  <conditionalFormatting sqref="F313:F320">
    <cfRule type="cellIs" dxfId="3985" priority="622" operator="equal">
      <formula>#REF!</formula>
    </cfRule>
    <cfRule type="cellIs" dxfId="3984" priority="623" operator="equal">
      <formula>"""#N/A"""</formula>
    </cfRule>
  </conditionalFormatting>
  <conditionalFormatting sqref="F313:F320">
    <cfRule type="expression" dxfId="3983" priority="624">
      <formula>ISERROR(F313)</formula>
    </cfRule>
  </conditionalFormatting>
  <conditionalFormatting sqref="F313:F320">
    <cfRule type="cellIs" dxfId="3982" priority="621" operator="equal">
      <formula>"""#N/A"""</formula>
    </cfRule>
  </conditionalFormatting>
  <conditionalFormatting sqref="F313:F320">
    <cfRule type="cellIs" dxfId="3981" priority="620" stopIfTrue="1" operator="equal">
      <formula>"""#N/A"""</formula>
    </cfRule>
  </conditionalFormatting>
  <conditionalFormatting sqref="F324:F331">
    <cfRule type="cellIs" dxfId="3980" priority="617" operator="equal">
      <formula>#REF!</formula>
    </cfRule>
    <cfRule type="cellIs" dxfId="3979" priority="618" operator="equal">
      <formula>"""#N/A"""</formula>
    </cfRule>
  </conditionalFormatting>
  <conditionalFormatting sqref="F324:F331">
    <cfRule type="expression" dxfId="3978" priority="619">
      <formula>ISERROR(F324)</formula>
    </cfRule>
  </conditionalFormatting>
  <conditionalFormatting sqref="F324:F331">
    <cfRule type="cellIs" dxfId="3977" priority="616" operator="equal">
      <formula>"""#N/A"""</formula>
    </cfRule>
  </conditionalFormatting>
  <conditionalFormatting sqref="F324:F331">
    <cfRule type="cellIs" dxfId="3976" priority="615" stopIfTrue="1" operator="equal">
      <formula>"""#N/A"""</formula>
    </cfRule>
  </conditionalFormatting>
  <conditionalFormatting sqref="F335:F342">
    <cfRule type="cellIs" dxfId="3975" priority="612" operator="equal">
      <formula>#REF!</formula>
    </cfRule>
    <cfRule type="cellIs" dxfId="3974" priority="613" operator="equal">
      <formula>"""#N/A"""</formula>
    </cfRule>
  </conditionalFormatting>
  <conditionalFormatting sqref="F335:F342">
    <cfRule type="expression" dxfId="3973" priority="614">
      <formula>ISERROR(F335)</formula>
    </cfRule>
  </conditionalFormatting>
  <conditionalFormatting sqref="F335:F342">
    <cfRule type="cellIs" dxfId="3972" priority="611" operator="equal">
      <formula>"""#N/A"""</formula>
    </cfRule>
  </conditionalFormatting>
  <conditionalFormatting sqref="F335:F342">
    <cfRule type="cellIs" dxfId="3971" priority="610" stopIfTrue="1" operator="equal">
      <formula>"""#N/A"""</formula>
    </cfRule>
  </conditionalFormatting>
  <conditionalFormatting sqref="F346:F353">
    <cfRule type="cellIs" dxfId="3970" priority="607" operator="equal">
      <formula>#REF!</formula>
    </cfRule>
    <cfRule type="cellIs" dxfId="3969" priority="608" operator="equal">
      <formula>"""#N/A"""</formula>
    </cfRule>
  </conditionalFormatting>
  <conditionalFormatting sqref="F346:F353">
    <cfRule type="expression" dxfId="3968" priority="609">
      <formula>ISERROR(F346)</formula>
    </cfRule>
  </conditionalFormatting>
  <conditionalFormatting sqref="F346:F353">
    <cfRule type="cellIs" dxfId="3967" priority="606" operator="equal">
      <formula>"""#N/A"""</formula>
    </cfRule>
  </conditionalFormatting>
  <conditionalFormatting sqref="F346:F353">
    <cfRule type="cellIs" dxfId="3966" priority="605" stopIfTrue="1" operator="equal">
      <formula>"""#N/A"""</formula>
    </cfRule>
  </conditionalFormatting>
  <conditionalFormatting sqref="F357:F364">
    <cfRule type="cellIs" dxfId="3965" priority="602" operator="equal">
      <formula>#REF!</formula>
    </cfRule>
    <cfRule type="cellIs" dxfId="3964" priority="603" operator="equal">
      <formula>"""#N/A"""</formula>
    </cfRule>
  </conditionalFormatting>
  <conditionalFormatting sqref="F357:F364">
    <cfRule type="expression" dxfId="3963" priority="604">
      <formula>ISERROR(F357)</formula>
    </cfRule>
  </conditionalFormatting>
  <conditionalFormatting sqref="F357:F364">
    <cfRule type="cellIs" dxfId="3962" priority="601" operator="equal">
      <formula>"""#N/A"""</formula>
    </cfRule>
  </conditionalFormatting>
  <conditionalFormatting sqref="F357:F364">
    <cfRule type="cellIs" dxfId="3961" priority="600" stopIfTrue="1" operator="equal">
      <formula>"""#N/A"""</formula>
    </cfRule>
  </conditionalFormatting>
  <conditionalFormatting sqref="F368:F375">
    <cfRule type="cellIs" dxfId="3960" priority="597" operator="equal">
      <formula>#REF!</formula>
    </cfRule>
    <cfRule type="cellIs" dxfId="3959" priority="598" operator="equal">
      <formula>"""#N/A"""</formula>
    </cfRule>
  </conditionalFormatting>
  <conditionalFormatting sqref="F368:F375">
    <cfRule type="expression" dxfId="3958" priority="599">
      <formula>ISERROR(F368)</formula>
    </cfRule>
  </conditionalFormatting>
  <conditionalFormatting sqref="F368:F375">
    <cfRule type="cellIs" dxfId="3957" priority="596" operator="equal">
      <formula>"""#N/A"""</formula>
    </cfRule>
  </conditionalFormatting>
  <conditionalFormatting sqref="F368:F375">
    <cfRule type="cellIs" dxfId="3956" priority="595" stopIfTrue="1" operator="equal">
      <formula>"""#N/A"""</formula>
    </cfRule>
  </conditionalFormatting>
  <conditionalFormatting sqref="F379:F386">
    <cfRule type="cellIs" dxfId="3955" priority="592" operator="equal">
      <formula>#REF!</formula>
    </cfRule>
    <cfRule type="cellIs" dxfId="3954" priority="593" operator="equal">
      <formula>"""#N/A"""</formula>
    </cfRule>
  </conditionalFormatting>
  <conditionalFormatting sqref="F379:F386">
    <cfRule type="expression" dxfId="3953" priority="594">
      <formula>ISERROR(F379)</formula>
    </cfRule>
  </conditionalFormatting>
  <conditionalFormatting sqref="F379:F386">
    <cfRule type="cellIs" dxfId="3952" priority="591" operator="equal">
      <formula>"""#N/A"""</formula>
    </cfRule>
  </conditionalFormatting>
  <conditionalFormatting sqref="F379:F386">
    <cfRule type="cellIs" dxfId="3951" priority="590" stopIfTrue="1" operator="equal">
      <formula>"""#N/A"""</formula>
    </cfRule>
  </conditionalFormatting>
  <conditionalFormatting sqref="F390:F397">
    <cfRule type="cellIs" dxfId="3950" priority="587" operator="equal">
      <formula>#REF!</formula>
    </cfRule>
    <cfRule type="cellIs" dxfId="3949" priority="588" operator="equal">
      <formula>"""#N/A"""</formula>
    </cfRule>
  </conditionalFormatting>
  <conditionalFormatting sqref="F390:F397">
    <cfRule type="expression" dxfId="3948" priority="589">
      <formula>ISERROR(F390)</formula>
    </cfRule>
  </conditionalFormatting>
  <conditionalFormatting sqref="F390:F397">
    <cfRule type="cellIs" dxfId="3947" priority="586" operator="equal">
      <formula>"""#N/A"""</formula>
    </cfRule>
  </conditionalFormatting>
  <conditionalFormatting sqref="F390:F397">
    <cfRule type="cellIs" dxfId="3946" priority="585" stopIfTrue="1" operator="equal">
      <formula>"""#N/A"""</formula>
    </cfRule>
  </conditionalFormatting>
  <conditionalFormatting sqref="F401:F408">
    <cfRule type="cellIs" dxfId="3945" priority="582" operator="equal">
      <formula>#REF!</formula>
    </cfRule>
    <cfRule type="cellIs" dxfId="3944" priority="583" operator="equal">
      <formula>"""#N/A"""</formula>
    </cfRule>
  </conditionalFormatting>
  <conditionalFormatting sqref="F401:F408">
    <cfRule type="expression" dxfId="3943" priority="584">
      <formula>ISERROR(F401)</formula>
    </cfRule>
  </conditionalFormatting>
  <conditionalFormatting sqref="F401:F408">
    <cfRule type="cellIs" dxfId="3942" priority="581" operator="equal">
      <formula>"""#N/A"""</formula>
    </cfRule>
  </conditionalFormatting>
  <conditionalFormatting sqref="F401:F408">
    <cfRule type="cellIs" dxfId="3941" priority="580" stopIfTrue="1" operator="equal">
      <formula>"""#N/A"""</formula>
    </cfRule>
  </conditionalFormatting>
  <conditionalFormatting sqref="F412:F419">
    <cfRule type="cellIs" dxfId="3940" priority="577" operator="equal">
      <formula>#REF!</formula>
    </cfRule>
    <cfRule type="cellIs" dxfId="3939" priority="578" operator="equal">
      <formula>"""#N/A"""</formula>
    </cfRule>
  </conditionalFormatting>
  <conditionalFormatting sqref="F412:F419">
    <cfRule type="expression" dxfId="3938" priority="579">
      <formula>ISERROR(F412)</formula>
    </cfRule>
  </conditionalFormatting>
  <conditionalFormatting sqref="F412:F419">
    <cfRule type="cellIs" dxfId="3937" priority="576" operator="equal">
      <formula>"""#N/A"""</formula>
    </cfRule>
  </conditionalFormatting>
  <conditionalFormatting sqref="F412:F419">
    <cfRule type="cellIs" dxfId="3936" priority="575" stopIfTrue="1" operator="equal">
      <formula>"""#N/A"""</formula>
    </cfRule>
  </conditionalFormatting>
  <conditionalFormatting sqref="F423:F430 F445:F453 F464 F489:F499 F877:F885">
    <cfRule type="cellIs" dxfId="3935" priority="572" operator="equal">
      <formula>#REF!</formula>
    </cfRule>
    <cfRule type="cellIs" dxfId="3934" priority="573" operator="equal">
      <formula>"""#N/A"""</formula>
    </cfRule>
  </conditionalFormatting>
  <conditionalFormatting sqref="F423:F430">
    <cfRule type="expression" dxfId="3933" priority="574">
      <formula>ISERROR(F423)</formula>
    </cfRule>
  </conditionalFormatting>
  <conditionalFormatting sqref="F423:F430">
    <cfRule type="cellIs" dxfId="3932" priority="571" operator="equal">
      <formula>"""#N/A"""</formula>
    </cfRule>
  </conditionalFormatting>
  <conditionalFormatting sqref="F423:F430">
    <cfRule type="cellIs" dxfId="3931" priority="570" stopIfTrue="1" operator="equal">
      <formula>"""#N/A"""</formula>
    </cfRule>
  </conditionalFormatting>
  <conditionalFormatting sqref="F434:F441">
    <cfRule type="cellIs" dxfId="3930" priority="567" operator="equal">
      <formula>#REF!</formula>
    </cfRule>
    <cfRule type="cellIs" dxfId="3929" priority="568" operator="equal">
      <formula>"""#N/A"""</formula>
    </cfRule>
  </conditionalFormatting>
  <conditionalFormatting sqref="F434:F441">
    <cfRule type="expression" dxfId="3928" priority="569">
      <formula>ISERROR(F434)</formula>
    </cfRule>
  </conditionalFormatting>
  <conditionalFormatting sqref="F434:F441">
    <cfRule type="cellIs" dxfId="3927" priority="566" operator="equal">
      <formula>"""#N/A"""</formula>
    </cfRule>
  </conditionalFormatting>
  <conditionalFormatting sqref="F434:F441">
    <cfRule type="cellIs" dxfId="3926" priority="565" stopIfTrue="1" operator="equal">
      <formula>"""#N/A"""</formula>
    </cfRule>
  </conditionalFormatting>
  <conditionalFormatting sqref="G949:G962">
    <cfRule type="cellIs" dxfId="3925" priority="563" operator="equal">
      <formula>#REF!</formula>
    </cfRule>
    <cfRule type="cellIs" dxfId="3924" priority="564" operator="equal">
      <formula>"""#N/A"""</formula>
    </cfRule>
  </conditionalFormatting>
  <conditionalFormatting sqref="G965:G976">
    <cfRule type="cellIs" dxfId="3923" priority="561" operator="equal">
      <formula>#REF!</formula>
    </cfRule>
    <cfRule type="cellIs" dxfId="3922" priority="562" operator="equal">
      <formula>"""#N/A"""</formula>
    </cfRule>
  </conditionalFormatting>
  <conditionalFormatting sqref="G993">
    <cfRule type="cellIs" dxfId="3921" priority="559" operator="equal">
      <formula>#REF!</formula>
    </cfRule>
    <cfRule type="cellIs" dxfId="3920" priority="560" operator="equal">
      <formula>"""#N/A"""</formula>
    </cfRule>
  </conditionalFormatting>
  <conditionalFormatting sqref="G979:G992">
    <cfRule type="cellIs" dxfId="3919" priority="557" operator="equal">
      <formula>#REF!</formula>
    </cfRule>
    <cfRule type="cellIs" dxfId="3918" priority="558" operator="equal">
      <formula>"""#N/A"""</formula>
    </cfRule>
  </conditionalFormatting>
  <conditionalFormatting sqref="D146">
    <cfRule type="cellIs" dxfId="3917" priority="554" operator="equal">
      <formula>#REF!</formula>
    </cfRule>
    <cfRule type="cellIs" dxfId="3916" priority="555" operator="equal">
      <formula>"""#N/A"""</formula>
    </cfRule>
  </conditionalFormatting>
  <conditionalFormatting sqref="D146">
    <cfRule type="expression" dxfId="3915" priority="556">
      <formula>ISERROR(D146)</formula>
    </cfRule>
  </conditionalFormatting>
  <conditionalFormatting sqref="D157">
    <cfRule type="cellIs" dxfId="3914" priority="551" operator="equal">
      <formula>#REF!</formula>
    </cfRule>
    <cfRule type="cellIs" dxfId="3913" priority="552" operator="equal">
      <formula>"""#N/A"""</formula>
    </cfRule>
  </conditionalFormatting>
  <conditionalFormatting sqref="D157">
    <cfRule type="expression" dxfId="3912" priority="553">
      <formula>ISERROR(D157)</formula>
    </cfRule>
  </conditionalFormatting>
  <conditionalFormatting sqref="D168">
    <cfRule type="cellIs" dxfId="3911" priority="548" operator="equal">
      <formula>#REF!</formula>
    </cfRule>
    <cfRule type="cellIs" dxfId="3910" priority="549" operator="equal">
      <formula>"""#N/A"""</formula>
    </cfRule>
  </conditionalFormatting>
  <conditionalFormatting sqref="D168">
    <cfRule type="expression" dxfId="3909" priority="550">
      <formula>ISERROR(D168)</formula>
    </cfRule>
  </conditionalFormatting>
  <conditionalFormatting sqref="D179">
    <cfRule type="cellIs" dxfId="3908" priority="545" operator="equal">
      <formula>#REF!</formula>
    </cfRule>
    <cfRule type="cellIs" dxfId="3907" priority="546" operator="equal">
      <formula>"""#N/A"""</formula>
    </cfRule>
  </conditionalFormatting>
  <conditionalFormatting sqref="D179">
    <cfRule type="expression" dxfId="3906" priority="547">
      <formula>ISERROR(D179)</formula>
    </cfRule>
  </conditionalFormatting>
  <conditionalFormatting sqref="D190">
    <cfRule type="cellIs" dxfId="3905" priority="542" operator="equal">
      <formula>#REF!</formula>
    </cfRule>
    <cfRule type="cellIs" dxfId="3904" priority="543" operator="equal">
      <formula>"""#N/A"""</formula>
    </cfRule>
  </conditionalFormatting>
  <conditionalFormatting sqref="D190">
    <cfRule type="expression" dxfId="3903" priority="544">
      <formula>ISERROR(D190)</formula>
    </cfRule>
  </conditionalFormatting>
  <conditionalFormatting sqref="D201">
    <cfRule type="cellIs" dxfId="3902" priority="539" operator="equal">
      <formula>#REF!</formula>
    </cfRule>
    <cfRule type="cellIs" dxfId="3901" priority="540" operator="equal">
      <formula>"""#N/A"""</formula>
    </cfRule>
  </conditionalFormatting>
  <conditionalFormatting sqref="D201">
    <cfRule type="expression" dxfId="3900" priority="541">
      <formula>ISERROR(D201)</formula>
    </cfRule>
  </conditionalFormatting>
  <conditionalFormatting sqref="D212">
    <cfRule type="cellIs" dxfId="3899" priority="536" operator="equal">
      <formula>#REF!</formula>
    </cfRule>
    <cfRule type="cellIs" dxfId="3898" priority="537" operator="equal">
      <formula>"""#N/A"""</formula>
    </cfRule>
  </conditionalFormatting>
  <conditionalFormatting sqref="D212">
    <cfRule type="expression" dxfId="3897" priority="538">
      <formula>ISERROR(D212)</formula>
    </cfRule>
  </conditionalFormatting>
  <conditionalFormatting sqref="D223">
    <cfRule type="cellIs" dxfId="3896" priority="533" operator="equal">
      <formula>#REF!</formula>
    </cfRule>
    <cfRule type="cellIs" dxfId="3895" priority="534" operator="equal">
      <formula>"""#N/A"""</formula>
    </cfRule>
  </conditionalFormatting>
  <conditionalFormatting sqref="D223">
    <cfRule type="expression" dxfId="3894" priority="535">
      <formula>ISERROR(D223)</formula>
    </cfRule>
  </conditionalFormatting>
  <conditionalFormatting sqref="D234">
    <cfRule type="cellIs" dxfId="3893" priority="530" operator="equal">
      <formula>#REF!</formula>
    </cfRule>
    <cfRule type="cellIs" dxfId="3892" priority="531" operator="equal">
      <formula>"""#N/A"""</formula>
    </cfRule>
  </conditionalFormatting>
  <conditionalFormatting sqref="D234">
    <cfRule type="expression" dxfId="3891" priority="532">
      <formula>ISERROR(D234)</formula>
    </cfRule>
  </conditionalFormatting>
  <conditionalFormatting sqref="D245">
    <cfRule type="cellIs" dxfId="3890" priority="527" operator="equal">
      <formula>#REF!</formula>
    </cfRule>
    <cfRule type="cellIs" dxfId="3889" priority="528" operator="equal">
      <formula>"""#N/A"""</formula>
    </cfRule>
  </conditionalFormatting>
  <conditionalFormatting sqref="D245">
    <cfRule type="expression" dxfId="3888" priority="529">
      <formula>ISERROR(D245)</formula>
    </cfRule>
  </conditionalFormatting>
  <conditionalFormatting sqref="D256">
    <cfRule type="cellIs" dxfId="3887" priority="524" operator="equal">
      <formula>#REF!</formula>
    </cfRule>
    <cfRule type="cellIs" dxfId="3886" priority="525" operator="equal">
      <formula>"""#N/A"""</formula>
    </cfRule>
  </conditionalFormatting>
  <conditionalFormatting sqref="D256">
    <cfRule type="expression" dxfId="3885" priority="526">
      <formula>ISERROR(D256)</formula>
    </cfRule>
  </conditionalFormatting>
  <conditionalFormatting sqref="D267">
    <cfRule type="cellIs" dxfId="3884" priority="521" operator="equal">
      <formula>#REF!</formula>
    </cfRule>
    <cfRule type="cellIs" dxfId="3883" priority="522" operator="equal">
      <formula>"""#N/A"""</formula>
    </cfRule>
  </conditionalFormatting>
  <conditionalFormatting sqref="D267">
    <cfRule type="expression" dxfId="3882" priority="523">
      <formula>ISERROR(D267)</formula>
    </cfRule>
  </conditionalFormatting>
  <conditionalFormatting sqref="D278">
    <cfRule type="cellIs" dxfId="3881" priority="518" operator="equal">
      <formula>#REF!</formula>
    </cfRule>
    <cfRule type="cellIs" dxfId="3880" priority="519" operator="equal">
      <formula>"""#N/A"""</formula>
    </cfRule>
  </conditionalFormatting>
  <conditionalFormatting sqref="D278">
    <cfRule type="expression" dxfId="3879" priority="520">
      <formula>ISERROR(D278)</formula>
    </cfRule>
  </conditionalFormatting>
  <conditionalFormatting sqref="D289">
    <cfRule type="cellIs" dxfId="3878" priority="515" operator="equal">
      <formula>#REF!</formula>
    </cfRule>
    <cfRule type="cellIs" dxfId="3877" priority="516" operator="equal">
      <formula>"""#N/A"""</formula>
    </cfRule>
  </conditionalFormatting>
  <conditionalFormatting sqref="D289">
    <cfRule type="expression" dxfId="3876" priority="517">
      <formula>ISERROR(D289)</formula>
    </cfRule>
  </conditionalFormatting>
  <conditionalFormatting sqref="D300">
    <cfRule type="cellIs" dxfId="3875" priority="512" operator="equal">
      <formula>#REF!</formula>
    </cfRule>
    <cfRule type="cellIs" dxfId="3874" priority="513" operator="equal">
      <formula>"""#N/A"""</formula>
    </cfRule>
  </conditionalFormatting>
  <conditionalFormatting sqref="D322">
    <cfRule type="cellIs" dxfId="3873" priority="509" operator="equal">
      <formula>#REF!</formula>
    </cfRule>
    <cfRule type="cellIs" dxfId="3872" priority="510" operator="equal">
      <formula>"""#N/A"""</formula>
    </cfRule>
  </conditionalFormatting>
  <conditionalFormatting sqref="D333">
    <cfRule type="cellIs" dxfId="3871" priority="506" operator="equal">
      <formula>#REF!</formula>
    </cfRule>
    <cfRule type="cellIs" dxfId="3870" priority="507" operator="equal">
      <formula>"""#N/A"""</formula>
    </cfRule>
  </conditionalFormatting>
  <conditionalFormatting sqref="D333">
    <cfRule type="expression" dxfId="3869" priority="508">
      <formula>ISERROR(D333)</formula>
    </cfRule>
  </conditionalFormatting>
  <conditionalFormatting sqref="D344">
    <cfRule type="cellIs" dxfId="3868" priority="503" operator="equal">
      <formula>#REF!</formula>
    </cfRule>
    <cfRule type="cellIs" dxfId="3867" priority="504" operator="equal">
      <formula>"""#N/A"""</formula>
    </cfRule>
  </conditionalFormatting>
  <conditionalFormatting sqref="D355">
    <cfRule type="cellIs" dxfId="3866" priority="500" operator="equal">
      <formula>#REF!</formula>
    </cfRule>
    <cfRule type="cellIs" dxfId="3865" priority="501" operator="equal">
      <formula>"""#N/A"""</formula>
    </cfRule>
  </conditionalFormatting>
  <conditionalFormatting sqref="D355">
    <cfRule type="expression" dxfId="3864" priority="502">
      <formula>ISERROR(D355)</formula>
    </cfRule>
  </conditionalFormatting>
  <conditionalFormatting sqref="D366">
    <cfRule type="cellIs" dxfId="3863" priority="497" operator="equal">
      <formula>#REF!</formula>
    </cfRule>
    <cfRule type="cellIs" dxfId="3862" priority="498" operator="equal">
      <formula>"""#N/A"""</formula>
    </cfRule>
  </conditionalFormatting>
  <conditionalFormatting sqref="D366">
    <cfRule type="expression" dxfId="3861" priority="499">
      <formula>ISERROR(D366)</formula>
    </cfRule>
  </conditionalFormatting>
  <conditionalFormatting sqref="D377">
    <cfRule type="cellIs" dxfId="3860" priority="494" operator="equal">
      <formula>#REF!</formula>
    </cfRule>
    <cfRule type="cellIs" dxfId="3859" priority="495" operator="equal">
      <formula>"""#N/A"""</formula>
    </cfRule>
  </conditionalFormatting>
  <conditionalFormatting sqref="D377">
    <cfRule type="expression" dxfId="3858" priority="496">
      <formula>ISERROR(D377)</formula>
    </cfRule>
  </conditionalFormatting>
  <conditionalFormatting sqref="D388">
    <cfRule type="cellIs" dxfId="3857" priority="491" operator="equal">
      <formula>#REF!</formula>
    </cfRule>
    <cfRule type="cellIs" dxfId="3856" priority="492" operator="equal">
      <formula>"""#N/A"""</formula>
    </cfRule>
  </conditionalFormatting>
  <conditionalFormatting sqref="D388">
    <cfRule type="expression" dxfId="3855" priority="493">
      <formula>ISERROR(D388)</formula>
    </cfRule>
  </conditionalFormatting>
  <conditionalFormatting sqref="D399">
    <cfRule type="cellIs" dxfId="3854" priority="488" operator="equal">
      <formula>#REF!</formula>
    </cfRule>
    <cfRule type="cellIs" dxfId="3853" priority="489" operator="equal">
      <formula>"""#N/A"""</formula>
    </cfRule>
  </conditionalFormatting>
  <conditionalFormatting sqref="D399">
    <cfRule type="expression" dxfId="3852" priority="490">
      <formula>ISERROR(D399)</formula>
    </cfRule>
  </conditionalFormatting>
  <conditionalFormatting sqref="D410">
    <cfRule type="cellIs" dxfId="3851" priority="485" operator="equal">
      <formula>#REF!</formula>
    </cfRule>
    <cfRule type="cellIs" dxfId="3850" priority="486" operator="equal">
      <formula>"""#N/A"""</formula>
    </cfRule>
  </conditionalFormatting>
  <conditionalFormatting sqref="D410">
    <cfRule type="expression" dxfId="3849" priority="487">
      <formula>ISERROR(D410)</formula>
    </cfRule>
  </conditionalFormatting>
  <conditionalFormatting sqref="D421">
    <cfRule type="cellIs" dxfId="3848" priority="482" operator="equal">
      <formula>#REF!</formula>
    </cfRule>
    <cfRule type="cellIs" dxfId="3847" priority="483" operator="equal">
      <formula>"""#N/A"""</formula>
    </cfRule>
  </conditionalFormatting>
  <conditionalFormatting sqref="D421">
    <cfRule type="expression" dxfId="3846" priority="484">
      <formula>ISERROR(D421)</formula>
    </cfRule>
  </conditionalFormatting>
  <conditionalFormatting sqref="D432">
    <cfRule type="cellIs" dxfId="3845" priority="479" operator="equal">
      <formula>#REF!</formula>
    </cfRule>
    <cfRule type="cellIs" dxfId="3844" priority="480" operator="equal">
      <formula>"""#N/A"""</formula>
    </cfRule>
  </conditionalFormatting>
  <conditionalFormatting sqref="D432">
    <cfRule type="expression" dxfId="3843" priority="481">
      <formula>ISERROR(D432)</formula>
    </cfRule>
  </conditionalFormatting>
  <conditionalFormatting sqref="D443">
    <cfRule type="cellIs" dxfId="3842" priority="476" operator="equal">
      <formula>#REF!</formula>
    </cfRule>
    <cfRule type="cellIs" dxfId="3841" priority="477" operator="equal">
      <formula>"""#N/A"""</formula>
    </cfRule>
  </conditionalFormatting>
  <conditionalFormatting sqref="A124:D124 A125:F133">
    <cfRule type="cellIs" dxfId="3840" priority="473" operator="equal">
      <formula>#REF!</formula>
    </cfRule>
    <cfRule type="cellIs" dxfId="3839" priority="474" operator="equal">
      <formula>"""#N/A"""</formula>
    </cfRule>
  </conditionalFormatting>
  <conditionalFormatting sqref="C124:D124 C125:F133">
    <cfRule type="cellIs" dxfId="3838" priority="472" operator="equal">
      <formula>"""#N/A"""</formula>
    </cfRule>
  </conditionalFormatting>
  <conditionalFormatting sqref="C124:D124 C125:F133">
    <cfRule type="cellIs" dxfId="3837" priority="471" stopIfTrue="1" operator="equal">
      <formula>"""#N/A"""</formula>
    </cfRule>
  </conditionalFormatting>
  <conditionalFormatting sqref="C126:C133">
    <cfRule type="containsText" dxfId="3836" priority="470" operator="containsText" text="#N/A">
      <formula>NOT(ISERROR(SEARCH("#N/A",C126)))</formula>
    </cfRule>
  </conditionalFormatting>
  <conditionalFormatting sqref="A454:B463">
    <cfRule type="cellIs" dxfId="3835" priority="467" operator="equal">
      <formula>#REF!</formula>
    </cfRule>
    <cfRule type="cellIs" dxfId="3834" priority="468" operator="equal">
      <formula>"""#N/A"""</formula>
    </cfRule>
  </conditionalFormatting>
  <conditionalFormatting sqref="C454 F454 C455:F463">
    <cfRule type="expression" dxfId="3833" priority="469">
      <formula>ISERROR(C454)</formula>
    </cfRule>
  </conditionalFormatting>
  <conditionalFormatting sqref="F456:F463">
    <cfRule type="cellIs" dxfId="3832" priority="466" operator="equal">
      <formula>"""#N/A"""</formula>
    </cfRule>
  </conditionalFormatting>
  <conditionalFormatting sqref="F456:F463">
    <cfRule type="cellIs" dxfId="3831" priority="465" stopIfTrue="1" operator="equal">
      <formula>"""#N/A"""</formula>
    </cfRule>
  </conditionalFormatting>
  <conditionalFormatting sqref="F456:F463">
    <cfRule type="cellIs" dxfId="3830" priority="463" operator="equal">
      <formula>#REF!</formula>
    </cfRule>
    <cfRule type="cellIs" dxfId="3829" priority="464" operator="equal">
      <formula>"""#N/A"""</formula>
    </cfRule>
  </conditionalFormatting>
  <conditionalFormatting sqref="D454">
    <cfRule type="cellIs" dxfId="3828" priority="460" operator="equal">
      <formula>#REF!</formula>
    </cfRule>
    <cfRule type="cellIs" dxfId="3827" priority="461" operator="equal">
      <formula>"""#N/A"""</formula>
    </cfRule>
  </conditionalFormatting>
  <conditionalFormatting sqref="D454">
    <cfRule type="expression" dxfId="3826" priority="462">
      <formula>ISERROR(D454)</formula>
    </cfRule>
  </conditionalFormatting>
  <conditionalFormatting sqref="A465:B466 A467:A474">
    <cfRule type="cellIs" dxfId="3825" priority="457" operator="equal">
      <formula>#REF!</formula>
    </cfRule>
    <cfRule type="cellIs" dxfId="3824" priority="458" operator="equal">
      <formula>"""#N/A"""</formula>
    </cfRule>
  </conditionalFormatting>
  <conditionalFormatting sqref="C465 F465 C466:F474">
    <cfRule type="expression" dxfId="3823" priority="459">
      <formula>ISERROR(C465)</formula>
    </cfRule>
  </conditionalFormatting>
  <conditionalFormatting sqref="F467:F474">
    <cfRule type="cellIs" dxfId="3822" priority="456" operator="equal">
      <formula>"""#N/A"""</formula>
    </cfRule>
  </conditionalFormatting>
  <conditionalFormatting sqref="F467:F474">
    <cfRule type="cellIs" dxfId="3821" priority="455" stopIfTrue="1" operator="equal">
      <formula>"""#N/A"""</formula>
    </cfRule>
  </conditionalFormatting>
  <conditionalFormatting sqref="F467:F474">
    <cfRule type="cellIs" dxfId="3820" priority="453" operator="equal">
      <formula>#REF!</formula>
    </cfRule>
    <cfRule type="cellIs" dxfId="3819" priority="454" operator="equal">
      <formula>"""#N/A"""</formula>
    </cfRule>
  </conditionalFormatting>
  <conditionalFormatting sqref="D465">
    <cfRule type="cellIs" dxfId="3818" priority="450" operator="equal">
      <formula>#REF!</formula>
    </cfRule>
    <cfRule type="cellIs" dxfId="3817" priority="451" operator="equal">
      <formula>"""#N/A"""</formula>
    </cfRule>
  </conditionalFormatting>
  <conditionalFormatting sqref="A476:B486">
    <cfRule type="cellIs" dxfId="3816" priority="447" operator="equal">
      <formula>#REF!</formula>
    </cfRule>
    <cfRule type="cellIs" dxfId="3815" priority="448" operator="equal">
      <formula>"""#N/A"""</formula>
    </cfRule>
  </conditionalFormatting>
  <conditionalFormatting sqref="C476 F476 C477:F486">
    <cfRule type="expression" dxfId="3814" priority="449">
      <formula>ISERROR(C476)</formula>
    </cfRule>
  </conditionalFormatting>
  <conditionalFormatting sqref="F478:F486">
    <cfRule type="cellIs" dxfId="3813" priority="446" operator="equal">
      <formula>"""#N/A"""</formula>
    </cfRule>
  </conditionalFormatting>
  <conditionalFormatting sqref="F478:F486">
    <cfRule type="cellIs" dxfId="3812" priority="445" stopIfTrue="1" operator="equal">
      <formula>"""#N/A"""</formula>
    </cfRule>
  </conditionalFormatting>
  <conditionalFormatting sqref="F478:F486">
    <cfRule type="cellIs" dxfId="3811" priority="443" operator="equal">
      <formula>#REF!</formula>
    </cfRule>
    <cfRule type="cellIs" dxfId="3810" priority="444" operator="equal">
      <formula>"""#N/A"""</formula>
    </cfRule>
  </conditionalFormatting>
  <conditionalFormatting sqref="D476">
    <cfRule type="cellIs" dxfId="3809" priority="440" operator="equal">
      <formula>#REF!</formula>
    </cfRule>
    <cfRule type="cellIs" dxfId="3808" priority="441" operator="equal">
      <formula>"""#N/A"""</formula>
    </cfRule>
  </conditionalFormatting>
  <conditionalFormatting sqref="C487 F487">
    <cfRule type="expression" dxfId="3807" priority="439">
      <formula>ISERROR(C487)</formula>
    </cfRule>
  </conditionalFormatting>
  <conditionalFormatting sqref="D487">
    <cfRule type="cellIs" dxfId="3806" priority="436" operator="equal">
      <formula>#REF!</formula>
    </cfRule>
    <cfRule type="cellIs" dxfId="3805" priority="437" operator="equal">
      <formula>"""#N/A"""</formula>
    </cfRule>
  </conditionalFormatting>
  <conditionalFormatting sqref="D487">
    <cfRule type="expression" dxfId="3804" priority="438">
      <formula>ISERROR(D487)</formula>
    </cfRule>
  </conditionalFormatting>
  <conditionalFormatting sqref="A500:D500 A523:E523 A522:D522 A521:E521 F521:F523 A524:A841 B532:B534 A852:B852 A501:F510 B543:B841">
    <cfRule type="cellIs" dxfId="3803" priority="433" operator="equal">
      <formula>#REF!</formula>
    </cfRule>
    <cfRule type="cellIs" dxfId="3802" priority="434" operator="equal">
      <formula>"""#N/A"""</formula>
    </cfRule>
  </conditionalFormatting>
  <conditionalFormatting sqref="C765 C766:F766 C500:D500 C522:D522 C534:F534 C533 C545:F545 C544 C556:F556 C555 C567:F567 C566 C589:F589 C588 C600:F600 C599 C611:F611 C610 C622:F622 C621 C634:F634 C633 C656:F656 C655 C667:F667 C666 C678:F678 C677 C688 C578:F578 C577 C711:F711 C710 C721 C733:F733 C732 C743 C755:F755 C754 C777:F777 C776 C788:F788 C787 C799:F799 C798 C810:F810 C809 C821:F821 C820 C645:F645 C644 C689:F689 C722:F722 C521:E521 C532:F532 C523:E531 C543:F543 C535:E542 C554:F554 C546:E553 C565:F565 C557:E564 C576:F576 C568:E575 C587:F587 C579:E586 C598:F598 C590:E597 C609:F609 C601:E608 C620:F620 C612:E619 C631:F632 C623:E630 C643:F643 C635:E642 C654:F654 C646:E653 C665:F665 C657:E664 C676:F676 C668:E675 C687:F687 C679:E686 C698:F700 C690:E697 C709:F709 C701:E708 C720:F720 C712:E719 C731:F731 C723:E730 C742:F742 C734:E741 C744:F744 C753:F753 C745:E752 C764:F764 C756:E763 C775:F775 C767:E774 C786:F786 C778:E785 C797:F797 C789:E796 C808:F808 C800:E807 C819:F819 C811:E818 C830:F830 C822:E829 C831 F831 F521:F523 C501:F510 C832:F841 C852:F852 C863:F863">
    <cfRule type="expression" dxfId="3801" priority="435">
      <formula>ISERROR(C500)</formula>
    </cfRule>
  </conditionalFormatting>
  <conditionalFormatting sqref="C500:D500 F521:F523 C501:F510 F833:F841 F852">
    <cfRule type="cellIs" dxfId="3800" priority="432" operator="equal">
      <formula>"""#N/A"""</formula>
    </cfRule>
  </conditionalFormatting>
  <conditionalFormatting sqref="C500:D500 F521:F523 C501:F510 F833:F841 F852">
    <cfRule type="cellIs" dxfId="3799" priority="430" stopIfTrue="1" operator="equal">
      <formula>"""#N/A"""</formula>
    </cfRule>
  </conditionalFormatting>
  <conditionalFormatting sqref="C524:E531">
    <cfRule type="cellIs" dxfId="3798" priority="431" stopIfTrue="1" operator="equal">
      <formula>"""#N/A"""</formula>
    </cfRule>
  </conditionalFormatting>
  <conditionalFormatting sqref="A863:B863">
    <cfRule type="containsText" dxfId="3797" priority="427" operator="containsText" text="#N/A">
      <formula>NOT(ISERROR(SEARCH("#N/A",A863)))</formula>
    </cfRule>
  </conditionalFormatting>
  <conditionalFormatting sqref="A863:B863">
    <cfRule type="cellIs" dxfId="3796" priority="428" stopIfTrue="1" operator="equal">
      <formula>#REF!</formula>
    </cfRule>
    <cfRule type="cellIs" dxfId="3795" priority="429" operator="equal">
      <formula>"""#N/A"""</formula>
    </cfRule>
  </conditionalFormatting>
  <conditionalFormatting sqref="C863:F863">
    <cfRule type="cellIs" dxfId="3794" priority="426" stopIfTrue="1" operator="equal">
      <formula>"""#N/A"""</formula>
    </cfRule>
  </conditionalFormatting>
  <conditionalFormatting sqref="D569:E569">
    <cfRule type="cellIs" dxfId="3793" priority="424" stopIfTrue="1" operator="equal">
      <formula>"""#N/A"""</formula>
    </cfRule>
  </conditionalFormatting>
  <conditionalFormatting sqref="D569:E569">
    <cfRule type="expression" dxfId="3792" priority="425">
      <formula>ISERROR(D569)</formula>
    </cfRule>
  </conditionalFormatting>
  <conditionalFormatting sqref="D653">
    <cfRule type="expression" dxfId="3791" priority="423">
      <formula>ISERROR(D653)</formula>
    </cfRule>
  </conditionalFormatting>
  <conditionalFormatting sqref="C502">
    <cfRule type="containsText" dxfId="3790" priority="422" operator="containsText" text="#N/A">
      <formula>NOT(ISERROR(SEARCH("#N/A",C502)))</formula>
    </cfRule>
  </conditionalFormatting>
  <conditionalFormatting sqref="B524:B531">
    <cfRule type="cellIs" dxfId="3789" priority="420" operator="equal">
      <formula>#REF!</formula>
    </cfRule>
    <cfRule type="cellIs" dxfId="3788" priority="421" operator="equal">
      <formula>"""#N/A"""</formula>
    </cfRule>
  </conditionalFormatting>
  <conditionalFormatting sqref="F524:F531">
    <cfRule type="cellIs" dxfId="3787" priority="417" operator="equal">
      <formula>#REF!</formula>
    </cfRule>
    <cfRule type="cellIs" dxfId="3786" priority="418" operator="equal">
      <formula>"""#N/A"""</formula>
    </cfRule>
  </conditionalFormatting>
  <conditionalFormatting sqref="F524:F531">
    <cfRule type="expression" dxfId="3785" priority="419">
      <formula>ISERROR(F524)</formula>
    </cfRule>
  </conditionalFormatting>
  <conditionalFormatting sqref="F524:F531">
    <cfRule type="cellIs" dxfId="3784" priority="416" operator="equal">
      <formula>"""#N/A"""</formula>
    </cfRule>
  </conditionalFormatting>
  <conditionalFormatting sqref="F524:F531">
    <cfRule type="cellIs" dxfId="3783" priority="415" stopIfTrue="1" operator="equal">
      <formula>"""#N/A"""</formula>
    </cfRule>
  </conditionalFormatting>
  <conditionalFormatting sqref="F535:F542">
    <cfRule type="cellIs" dxfId="3782" priority="412" operator="equal">
      <formula>#REF!</formula>
    </cfRule>
    <cfRule type="cellIs" dxfId="3781" priority="413" operator="equal">
      <formula>"""#N/A"""</formula>
    </cfRule>
  </conditionalFormatting>
  <conditionalFormatting sqref="F535:F542">
    <cfRule type="expression" dxfId="3780" priority="414">
      <formula>ISERROR(F535)</formula>
    </cfRule>
  </conditionalFormatting>
  <conditionalFormatting sqref="F535:F542">
    <cfRule type="cellIs" dxfId="3779" priority="411" operator="equal">
      <formula>"""#N/A"""</formula>
    </cfRule>
  </conditionalFormatting>
  <conditionalFormatting sqref="F535:F542">
    <cfRule type="cellIs" dxfId="3778" priority="410" stopIfTrue="1" operator="equal">
      <formula>"""#N/A"""</formula>
    </cfRule>
  </conditionalFormatting>
  <conditionalFormatting sqref="F546:F553">
    <cfRule type="cellIs" dxfId="3777" priority="407" operator="equal">
      <formula>#REF!</formula>
    </cfRule>
    <cfRule type="cellIs" dxfId="3776" priority="408" operator="equal">
      <formula>"""#N/A"""</formula>
    </cfRule>
  </conditionalFormatting>
  <conditionalFormatting sqref="F546:F553">
    <cfRule type="expression" dxfId="3775" priority="409">
      <formula>ISERROR(F546)</formula>
    </cfRule>
  </conditionalFormatting>
  <conditionalFormatting sqref="F546:F553">
    <cfRule type="cellIs" dxfId="3774" priority="406" operator="equal">
      <formula>"""#N/A"""</formula>
    </cfRule>
  </conditionalFormatting>
  <conditionalFormatting sqref="F546:F553">
    <cfRule type="cellIs" dxfId="3773" priority="405" stopIfTrue="1" operator="equal">
      <formula>"""#N/A"""</formula>
    </cfRule>
  </conditionalFormatting>
  <conditionalFormatting sqref="F557:F564">
    <cfRule type="cellIs" dxfId="3772" priority="402" operator="equal">
      <formula>#REF!</formula>
    </cfRule>
    <cfRule type="cellIs" dxfId="3771" priority="403" operator="equal">
      <formula>"""#N/A"""</formula>
    </cfRule>
  </conditionalFormatting>
  <conditionalFormatting sqref="F557:F564">
    <cfRule type="expression" dxfId="3770" priority="404">
      <formula>ISERROR(F557)</formula>
    </cfRule>
  </conditionalFormatting>
  <conditionalFormatting sqref="F557:F564">
    <cfRule type="cellIs" dxfId="3769" priority="401" operator="equal">
      <formula>"""#N/A"""</formula>
    </cfRule>
  </conditionalFormatting>
  <conditionalFormatting sqref="F557:F564">
    <cfRule type="cellIs" dxfId="3768" priority="400" stopIfTrue="1" operator="equal">
      <formula>"""#N/A"""</formula>
    </cfRule>
  </conditionalFormatting>
  <conditionalFormatting sqref="F568:F575">
    <cfRule type="cellIs" dxfId="3767" priority="397" operator="equal">
      <formula>#REF!</formula>
    </cfRule>
    <cfRule type="cellIs" dxfId="3766" priority="398" operator="equal">
      <formula>"""#N/A"""</formula>
    </cfRule>
  </conditionalFormatting>
  <conditionalFormatting sqref="F568:F575">
    <cfRule type="expression" dxfId="3765" priority="399">
      <formula>ISERROR(F568)</formula>
    </cfRule>
  </conditionalFormatting>
  <conditionalFormatting sqref="F568:F575">
    <cfRule type="cellIs" dxfId="3764" priority="396" operator="equal">
      <formula>"""#N/A"""</formula>
    </cfRule>
  </conditionalFormatting>
  <conditionalFormatting sqref="F568:F575">
    <cfRule type="cellIs" dxfId="3763" priority="395" stopIfTrue="1" operator="equal">
      <formula>"""#N/A"""</formula>
    </cfRule>
  </conditionalFormatting>
  <conditionalFormatting sqref="F579:F586">
    <cfRule type="cellIs" dxfId="3762" priority="392" operator="equal">
      <formula>#REF!</formula>
    </cfRule>
    <cfRule type="cellIs" dxfId="3761" priority="393" operator="equal">
      <formula>"""#N/A"""</formula>
    </cfRule>
  </conditionalFormatting>
  <conditionalFormatting sqref="F579:F586">
    <cfRule type="expression" dxfId="3760" priority="394">
      <formula>ISERROR(F579)</formula>
    </cfRule>
  </conditionalFormatting>
  <conditionalFormatting sqref="F579:F586">
    <cfRule type="cellIs" dxfId="3759" priority="391" operator="equal">
      <formula>"""#N/A"""</formula>
    </cfRule>
  </conditionalFormatting>
  <conditionalFormatting sqref="F579:F586">
    <cfRule type="cellIs" dxfId="3758" priority="390" stopIfTrue="1" operator="equal">
      <formula>"""#N/A"""</formula>
    </cfRule>
  </conditionalFormatting>
  <conditionalFormatting sqref="F590:F597">
    <cfRule type="cellIs" dxfId="3757" priority="387" operator="equal">
      <formula>#REF!</formula>
    </cfRule>
    <cfRule type="cellIs" dxfId="3756" priority="388" operator="equal">
      <formula>"""#N/A"""</formula>
    </cfRule>
  </conditionalFormatting>
  <conditionalFormatting sqref="F590:F597">
    <cfRule type="expression" dxfId="3755" priority="389">
      <formula>ISERROR(F590)</formula>
    </cfRule>
  </conditionalFormatting>
  <conditionalFormatting sqref="F590:F597">
    <cfRule type="cellIs" dxfId="3754" priority="386" operator="equal">
      <formula>"""#N/A"""</formula>
    </cfRule>
  </conditionalFormatting>
  <conditionalFormatting sqref="F590:F597">
    <cfRule type="cellIs" dxfId="3753" priority="385" stopIfTrue="1" operator="equal">
      <formula>"""#N/A"""</formula>
    </cfRule>
  </conditionalFormatting>
  <conditionalFormatting sqref="F601:F608">
    <cfRule type="cellIs" dxfId="3752" priority="382" operator="equal">
      <formula>#REF!</formula>
    </cfRule>
    <cfRule type="cellIs" dxfId="3751" priority="383" operator="equal">
      <formula>"""#N/A"""</formula>
    </cfRule>
  </conditionalFormatting>
  <conditionalFormatting sqref="F601:F608">
    <cfRule type="expression" dxfId="3750" priority="384">
      <formula>ISERROR(F601)</formula>
    </cfRule>
  </conditionalFormatting>
  <conditionalFormatting sqref="F601:F608">
    <cfRule type="cellIs" dxfId="3749" priority="381" operator="equal">
      <formula>"""#N/A"""</formula>
    </cfRule>
  </conditionalFormatting>
  <conditionalFormatting sqref="F601:F608">
    <cfRule type="cellIs" dxfId="3748" priority="380" stopIfTrue="1" operator="equal">
      <formula>"""#N/A"""</formula>
    </cfRule>
  </conditionalFormatting>
  <conditionalFormatting sqref="F612:F619">
    <cfRule type="cellIs" dxfId="3747" priority="377" operator="equal">
      <formula>#REF!</formula>
    </cfRule>
    <cfRule type="cellIs" dxfId="3746" priority="378" operator="equal">
      <formula>"""#N/A"""</formula>
    </cfRule>
  </conditionalFormatting>
  <conditionalFormatting sqref="F612:F619">
    <cfRule type="expression" dxfId="3745" priority="379">
      <formula>ISERROR(F612)</formula>
    </cfRule>
  </conditionalFormatting>
  <conditionalFormatting sqref="F612:F619">
    <cfRule type="cellIs" dxfId="3744" priority="376" operator="equal">
      <formula>"""#N/A"""</formula>
    </cfRule>
  </conditionalFormatting>
  <conditionalFormatting sqref="F612:F619">
    <cfRule type="cellIs" dxfId="3743" priority="375" stopIfTrue="1" operator="equal">
      <formula>"""#N/A"""</formula>
    </cfRule>
  </conditionalFormatting>
  <conditionalFormatting sqref="F623:F630">
    <cfRule type="cellIs" dxfId="3742" priority="372" operator="equal">
      <formula>#REF!</formula>
    </cfRule>
    <cfRule type="cellIs" dxfId="3741" priority="373" operator="equal">
      <formula>"""#N/A"""</formula>
    </cfRule>
  </conditionalFormatting>
  <conditionalFormatting sqref="F623:F630">
    <cfRule type="expression" dxfId="3740" priority="374">
      <formula>ISERROR(F623)</formula>
    </cfRule>
  </conditionalFormatting>
  <conditionalFormatting sqref="F623:F630">
    <cfRule type="cellIs" dxfId="3739" priority="371" operator="equal">
      <formula>"""#N/A"""</formula>
    </cfRule>
  </conditionalFormatting>
  <conditionalFormatting sqref="F623:F630">
    <cfRule type="cellIs" dxfId="3738" priority="370" stopIfTrue="1" operator="equal">
      <formula>"""#N/A"""</formula>
    </cfRule>
  </conditionalFormatting>
  <conditionalFormatting sqref="F635:F642">
    <cfRule type="cellIs" dxfId="3737" priority="367" operator="equal">
      <formula>#REF!</formula>
    </cfRule>
    <cfRule type="cellIs" dxfId="3736" priority="368" operator="equal">
      <formula>"""#N/A"""</formula>
    </cfRule>
  </conditionalFormatting>
  <conditionalFormatting sqref="F635:F642">
    <cfRule type="expression" dxfId="3735" priority="369">
      <formula>ISERROR(F635)</formula>
    </cfRule>
  </conditionalFormatting>
  <conditionalFormatting sqref="F635:F642">
    <cfRule type="cellIs" dxfId="3734" priority="366" operator="equal">
      <formula>"""#N/A"""</formula>
    </cfRule>
  </conditionalFormatting>
  <conditionalFormatting sqref="F635:F642">
    <cfRule type="cellIs" dxfId="3733" priority="365" stopIfTrue="1" operator="equal">
      <formula>"""#N/A"""</formula>
    </cfRule>
  </conditionalFormatting>
  <conditionalFormatting sqref="F646:F653">
    <cfRule type="cellIs" dxfId="3732" priority="362" operator="equal">
      <formula>#REF!</formula>
    </cfRule>
    <cfRule type="cellIs" dxfId="3731" priority="363" operator="equal">
      <formula>"""#N/A"""</formula>
    </cfRule>
  </conditionalFormatting>
  <conditionalFormatting sqref="F646:F653">
    <cfRule type="expression" dxfId="3730" priority="364">
      <formula>ISERROR(F646)</formula>
    </cfRule>
  </conditionalFormatting>
  <conditionalFormatting sqref="F646:F653">
    <cfRule type="cellIs" dxfId="3729" priority="361" operator="equal">
      <formula>"""#N/A"""</formula>
    </cfRule>
  </conditionalFormatting>
  <conditionalFormatting sqref="F646:F653">
    <cfRule type="cellIs" dxfId="3728" priority="360" stopIfTrue="1" operator="equal">
      <formula>"""#N/A"""</formula>
    </cfRule>
  </conditionalFormatting>
  <conditionalFormatting sqref="F657:F664">
    <cfRule type="cellIs" dxfId="3727" priority="357" operator="equal">
      <formula>#REF!</formula>
    </cfRule>
    <cfRule type="cellIs" dxfId="3726" priority="358" operator="equal">
      <formula>"""#N/A"""</formula>
    </cfRule>
  </conditionalFormatting>
  <conditionalFormatting sqref="F657:F664">
    <cfRule type="expression" dxfId="3725" priority="359">
      <formula>ISERROR(F657)</formula>
    </cfRule>
  </conditionalFormatting>
  <conditionalFormatting sqref="F657:F664">
    <cfRule type="cellIs" dxfId="3724" priority="356" operator="equal">
      <formula>"""#N/A"""</formula>
    </cfRule>
  </conditionalFormatting>
  <conditionalFormatting sqref="F657:F664">
    <cfRule type="cellIs" dxfId="3723" priority="355" stopIfTrue="1" operator="equal">
      <formula>"""#N/A"""</formula>
    </cfRule>
  </conditionalFormatting>
  <conditionalFormatting sqref="F668:F675">
    <cfRule type="cellIs" dxfId="3722" priority="352" operator="equal">
      <formula>#REF!</formula>
    </cfRule>
    <cfRule type="cellIs" dxfId="3721" priority="353" operator="equal">
      <formula>"""#N/A"""</formula>
    </cfRule>
  </conditionalFormatting>
  <conditionalFormatting sqref="F668:F675">
    <cfRule type="expression" dxfId="3720" priority="354">
      <formula>ISERROR(F668)</formula>
    </cfRule>
  </conditionalFormatting>
  <conditionalFormatting sqref="F668:F675">
    <cfRule type="cellIs" dxfId="3719" priority="351" operator="equal">
      <formula>"""#N/A"""</formula>
    </cfRule>
  </conditionalFormatting>
  <conditionalFormatting sqref="F668:F675">
    <cfRule type="cellIs" dxfId="3718" priority="350" stopIfTrue="1" operator="equal">
      <formula>"""#N/A"""</formula>
    </cfRule>
  </conditionalFormatting>
  <conditionalFormatting sqref="F679:F686">
    <cfRule type="cellIs" dxfId="3717" priority="347" operator="equal">
      <formula>#REF!</formula>
    </cfRule>
    <cfRule type="cellIs" dxfId="3716" priority="348" operator="equal">
      <formula>"""#N/A"""</formula>
    </cfRule>
  </conditionalFormatting>
  <conditionalFormatting sqref="F679:F686">
    <cfRule type="expression" dxfId="3715" priority="349">
      <formula>ISERROR(F679)</formula>
    </cfRule>
  </conditionalFormatting>
  <conditionalFormatting sqref="F679:F686">
    <cfRule type="cellIs" dxfId="3714" priority="346" operator="equal">
      <formula>"""#N/A"""</formula>
    </cfRule>
  </conditionalFormatting>
  <conditionalFormatting sqref="F679:F686">
    <cfRule type="cellIs" dxfId="3713" priority="345" stopIfTrue="1" operator="equal">
      <formula>"""#N/A"""</formula>
    </cfRule>
  </conditionalFormatting>
  <conditionalFormatting sqref="F690:F697">
    <cfRule type="cellIs" dxfId="3712" priority="342" operator="equal">
      <formula>#REF!</formula>
    </cfRule>
    <cfRule type="cellIs" dxfId="3711" priority="343" operator="equal">
      <formula>"""#N/A"""</formula>
    </cfRule>
  </conditionalFormatting>
  <conditionalFormatting sqref="F690:F697">
    <cfRule type="expression" dxfId="3710" priority="344">
      <formula>ISERROR(F690)</formula>
    </cfRule>
  </conditionalFormatting>
  <conditionalFormatting sqref="F690:F697">
    <cfRule type="cellIs" dxfId="3709" priority="341" operator="equal">
      <formula>"""#N/A"""</formula>
    </cfRule>
  </conditionalFormatting>
  <conditionalFormatting sqref="F690:F697">
    <cfRule type="cellIs" dxfId="3708" priority="340" stopIfTrue="1" operator="equal">
      <formula>"""#N/A"""</formula>
    </cfRule>
  </conditionalFormatting>
  <conditionalFormatting sqref="F701:F708">
    <cfRule type="cellIs" dxfId="3707" priority="337" operator="equal">
      <formula>#REF!</formula>
    </cfRule>
    <cfRule type="cellIs" dxfId="3706" priority="338" operator="equal">
      <formula>"""#N/A"""</formula>
    </cfRule>
  </conditionalFormatting>
  <conditionalFormatting sqref="F701:F708">
    <cfRule type="expression" dxfId="3705" priority="339">
      <formula>ISERROR(F701)</formula>
    </cfRule>
  </conditionalFormatting>
  <conditionalFormatting sqref="F701:F708">
    <cfRule type="cellIs" dxfId="3704" priority="336" operator="equal">
      <formula>"""#N/A"""</formula>
    </cfRule>
  </conditionalFormatting>
  <conditionalFormatting sqref="F701:F708">
    <cfRule type="cellIs" dxfId="3703" priority="335" stopIfTrue="1" operator="equal">
      <formula>"""#N/A"""</formula>
    </cfRule>
  </conditionalFormatting>
  <conditionalFormatting sqref="F712:F719">
    <cfRule type="cellIs" dxfId="3702" priority="332" operator="equal">
      <formula>#REF!</formula>
    </cfRule>
    <cfRule type="cellIs" dxfId="3701" priority="333" operator="equal">
      <formula>"""#N/A"""</formula>
    </cfRule>
  </conditionalFormatting>
  <conditionalFormatting sqref="F712:F719">
    <cfRule type="expression" dxfId="3700" priority="334">
      <formula>ISERROR(F712)</formula>
    </cfRule>
  </conditionalFormatting>
  <conditionalFormatting sqref="F712:F719">
    <cfRule type="cellIs" dxfId="3699" priority="331" operator="equal">
      <formula>"""#N/A"""</formula>
    </cfRule>
  </conditionalFormatting>
  <conditionalFormatting sqref="F712:F719">
    <cfRule type="cellIs" dxfId="3698" priority="330" stopIfTrue="1" operator="equal">
      <formula>"""#N/A"""</formula>
    </cfRule>
  </conditionalFormatting>
  <conditionalFormatting sqref="F723:F730">
    <cfRule type="cellIs" dxfId="3697" priority="327" operator="equal">
      <formula>#REF!</formula>
    </cfRule>
    <cfRule type="cellIs" dxfId="3696" priority="328" operator="equal">
      <formula>"""#N/A"""</formula>
    </cfRule>
  </conditionalFormatting>
  <conditionalFormatting sqref="F723:F730">
    <cfRule type="expression" dxfId="3695" priority="329">
      <formula>ISERROR(F723)</formula>
    </cfRule>
  </conditionalFormatting>
  <conditionalFormatting sqref="F723:F730">
    <cfRule type="cellIs" dxfId="3694" priority="326" operator="equal">
      <formula>"""#N/A"""</formula>
    </cfRule>
  </conditionalFormatting>
  <conditionalFormatting sqref="F723:F730">
    <cfRule type="cellIs" dxfId="3693" priority="325" stopIfTrue="1" operator="equal">
      <formula>"""#N/A"""</formula>
    </cfRule>
  </conditionalFormatting>
  <conditionalFormatting sqref="F734:F741">
    <cfRule type="cellIs" dxfId="3692" priority="322" operator="equal">
      <formula>#REF!</formula>
    </cfRule>
    <cfRule type="cellIs" dxfId="3691" priority="323" operator="equal">
      <formula>"""#N/A"""</formula>
    </cfRule>
  </conditionalFormatting>
  <conditionalFormatting sqref="F734:F741">
    <cfRule type="expression" dxfId="3690" priority="324">
      <formula>ISERROR(F734)</formula>
    </cfRule>
  </conditionalFormatting>
  <conditionalFormatting sqref="F734:F741">
    <cfRule type="cellIs" dxfId="3689" priority="321" operator="equal">
      <formula>"""#N/A"""</formula>
    </cfRule>
  </conditionalFormatting>
  <conditionalFormatting sqref="F734:F741">
    <cfRule type="cellIs" dxfId="3688" priority="320" stopIfTrue="1" operator="equal">
      <formula>"""#N/A"""</formula>
    </cfRule>
  </conditionalFormatting>
  <conditionalFormatting sqref="F745:F752">
    <cfRule type="cellIs" dxfId="3687" priority="317" operator="equal">
      <formula>#REF!</formula>
    </cfRule>
    <cfRule type="cellIs" dxfId="3686" priority="318" operator="equal">
      <formula>"""#N/A"""</formula>
    </cfRule>
  </conditionalFormatting>
  <conditionalFormatting sqref="F745:F752">
    <cfRule type="expression" dxfId="3685" priority="319">
      <formula>ISERROR(F745)</formula>
    </cfRule>
  </conditionalFormatting>
  <conditionalFormatting sqref="F745:F752">
    <cfRule type="cellIs" dxfId="3684" priority="316" operator="equal">
      <formula>"""#N/A"""</formula>
    </cfRule>
  </conditionalFormatting>
  <conditionalFormatting sqref="F745:F752">
    <cfRule type="cellIs" dxfId="3683" priority="315" stopIfTrue="1" operator="equal">
      <formula>"""#N/A"""</formula>
    </cfRule>
  </conditionalFormatting>
  <conditionalFormatting sqref="F756:F763">
    <cfRule type="cellIs" dxfId="3682" priority="312" operator="equal">
      <formula>#REF!</formula>
    </cfRule>
    <cfRule type="cellIs" dxfId="3681" priority="313" operator="equal">
      <formula>"""#N/A"""</formula>
    </cfRule>
  </conditionalFormatting>
  <conditionalFormatting sqref="F756:F763">
    <cfRule type="expression" dxfId="3680" priority="314">
      <formula>ISERROR(F756)</formula>
    </cfRule>
  </conditionalFormatting>
  <conditionalFormatting sqref="F756:F763">
    <cfRule type="cellIs" dxfId="3679" priority="311" operator="equal">
      <formula>"""#N/A"""</formula>
    </cfRule>
  </conditionalFormatting>
  <conditionalFormatting sqref="F756:F763">
    <cfRule type="cellIs" dxfId="3678" priority="310" stopIfTrue="1" operator="equal">
      <formula>"""#N/A"""</formula>
    </cfRule>
  </conditionalFormatting>
  <conditionalFormatting sqref="F767:F774">
    <cfRule type="cellIs" dxfId="3677" priority="307" operator="equal">
      <formula>#REF!</formula>
    </cfRule>
    <cfRule type="cellIs" dxfId="3676" priority="308" operator="equal">
      <formula>"""#N/A"""</formula>
    </cfRule>
  </conditionalFormatting>
  <conditionalFormatting sqref="F767:F774">
    <cfRule type="expression" dxfId="3675" priority="309">
      <formula>ISERROR(F767)</formula>
    </cfRule>
  </conditionalFormatting>
  <conditionalFormatting sqref="F767:F774">
    <cfRule type="cellIs" dxfId="3674" priority="306" operator="equal">
      <formula>"""#N/A"""</formula>
    </cfRule>
  </conditionalFormatting>
  <conditionalFormatting sqref="F767:F774">
    <cfRule type="cellIs" dxfId="3673" priority="305" stopIfTrue="1" operator="equal">
      <formula>"""#N/A"""</formula>
    </cfRule>
  </conditionalFormatting>
  <conditionalFormatting sqref="F778:F785">
    <cfRule type="cellIs" dxfId="3672" priority="302" operator="equal">
      <formula>#REF!</formula>
    </cfRule>
    <cfRule type="cellIs" dxfId="3671" priority="303" operator="equal">
      <formula>"""#N/A"""</formula>
    </cfRule>
  </conditionalFormatting>
  <conditionalFormatting sqref="F778:F785">
    <cfRule type="cellIs" dxfId="3670" priority="301" operator="equal">
      <formula>"""#N/A"""</formula>
    </cfRule>
  </conditionalFormatting>
  <conditionalFormatting sqref="F778:F785">
    <cfRule type="cellIs" dxfId="3669" priority="300" stopIfTrue="1" operator="equal">
      <formula>"""#N/A"""</formula>
    </cfRule>
  </conditionalFormatting>
  <conditionalFormatting sqref="F789:F796">
    <cfRule type="cellIs" dxfId="3668" priority="297" operator="equal">
      <formula>#REF!</formula>
    </cfRule>
    <cfRule type="cellIs" dxfId="3667" priority="298" operator="equal">
      <formula>"""#N/A"""</formula>
    </cfRule>
  </conditionalFormatting>
  <conditionalFormatting sqref="F789:F796">
    <cfRule type="expression" dxfId="3666" priority="299">
      <formula>ISERROR(F789)</formula>
    </cfRule>
  </conditionalFormatting>
  <conditionalFormatting sqref="F789:F796">
    <cfRule type="cellIs" dxfId="3665" priority="296" operator="equal">
      <formula>"""#N/A"""</formula>
    </cfRule>
  </conditionalFormatting>
  <conditionalFormatting sqref="F789:F796">
    <cfRule type="cellIs" dxfId="3664" priority="295" stopIfTrue="1" operator="equal">
      <formula>"""#N/A"""</formula>
    </cfRule>
  </conditionalFormatting>
  <conditionalFormatting sqref="F800:F807">
    <cfRule type="cellIs" dxfId="3663" priority="292" operator="equal">
      <formula>#REF!</formula>
    </cfRule>
    <cfRule type="cellIs" dxfId="3662" priority="293" operator="equal">
      <formula>"""#N/A"""</formula>
    </cfRule>
  </conditionalFormatting>
  <conditionalFormatting sqref="F800:F807">
    <cfRule type="expression" dxfId="3661" priority="294">
      <formula>ISERROR(F800)</formula>
    </cfRule>
  </conditionalFormatting>
  <conditionalFormatting sqref="F800:F807">
    <cfRule type="cellIs" dxfId="3660" priority="291" operator="equal">
      <formula>"""#N/A"""</formula>
    </cfRule>
  </conditionalFormatting>
  <conditionalFormatting sqref="F800:F807">
    <cfRule type="cellIs" dxfId="3659" priority="290" stopIfTrue="1" operator="equal">
      <formula>"""#N/A"""</formula>
    </cfRule>
  </conditionalFormatting>
  <conditionalFormatting sqref="F811:F818 F833:F841 F852">
    <cfRule type="cellIs" dxfId="3658" priority="287" operator="equal">
      <formula>#REF!</formula>
    </cfRule>
    <cfRule type="cellIs" dxfId="3657" priority="288" operator="equal">
      <formula>"""#N/A"""</formula>
    </cfRule>
  </conditionalFormatting>
  <conditionalFormatting sqref="F811:F818">
    <cfRule type="cellIs" dxfId="3656" priority="286" operator="equal">
      <formula>"""#N/A"""</formula>
    </cfRule>
  </conditionalFormatting>
  <conditionalFormatting sqref="F811:F818">
    <cfRule type="cellIs" dxfId="3655" priority="285" stopIfTrue="1" operator="equal">
      <formula>"""#N/A"""</formula>
    </cfRule>
  </conditionalFormatting>
  <conditionalFormatting sqref="F822:F829">
    <cfRule type="cellIs" dxfId="3654" priority="282" operator="equal">
      <formula>#REF!</formula>
    </cfRule>
    <cfRule type="cellIs" dxfId="3653" priority="283" operator="equal">
      <formula>"""#N/A"""</formula>
    </cfRule>
  </conditionalFormatting>
  <conditionalFormatting sqref="F822:F829">
    <cfRule type="expression" dxfId="3652" priority="284">
      <formula>ISERROR(F822)</formula>
    </cfRule>
  </conditionalFormatting>
  <conditionalFormatting sqref="F822:F829">
    <cfRule type="cellIs" dxfId="3651" priority="281" operator="equal">
      <formula>"""#N/A"""</formula>
    </cfRule>
  </conditionalFormatting>
  <conditionalFormatting sqref="F822:F829">
    <cfRule type="cellIs" dxfId="3650" priority="280" stopIfTrue="1" operator="equal">
      <formula>"""#N/A"""</formula>
    </cfRule>
  </conditionalFormatting>
  <conditionalFormatting sqref="D533">
    <cfRule type="cellIs" dxfId="3649" priority="277" operator="equal">
      <formula>#REF!</formula>
    </cfRule>
    <cfRule type="cellIs" dxfId="3648" priority="278" operator="equal">
      <formula>"""#N/A"""</formula>
    </cfRule>
  </conditionalFormatting>
  <conditionalFormatting sqref="D533">
    <cfRule type="expression" dxfId="3647" priority="279">
      <formula>ISERROR(D533)</formula>
    </cfRule>
  </conditionalFormatting>
  <conditionalFormatting sqref="D544">
    <cfRule type="cellIs" dxfId="3646" priority="274" operator="equal">
      <formula>#REF!</formula>
    </cfRule>
    <cfRule type="cellIs" dxfId="3645" priority="275" operator="equal">
      <formula>"""#N/A"""</formula>
    </cfRule>
  </conditionalFormatting>
  <conditionalFormatting sqref="D544">
    <cfRule type="expression" dxfId="3644" priority="276">
      <formula>ISERROR(D544)</formula>
    </cfRule>
  </conditionalFormatting>
  <conditionalFormatting sqref="D555">
    <cfRule type="cellIs" dxfId="3643" priority="271" operator="equal">
      <formula>#REF!</formula>
    </cfRule>
    <cfRule type="cellIs" dxfId="3642" priority="272" operator="equal">
      <formula>"""#N/A"""</formula>
    </cfRule>
  </conditionalFormatting>
  <conditionalFormatting sqref="D555">
    <cfRule type="expression" dxfId="3641" priority="273">
      <formula>ISERROR(D555)</formula>
    </cfRule>
  </conditionalFormatting>
  <conditionalFormatting sqref="D566">
    <cfRule type="cellIs" dxfId="3640" priority="268" operator="equal">
      <formula>#REF!</formula>
    </cfRule>
    <cfRule type="cellIs" dxfId="3639" priority="269" operator="equal">
      <formula>"""#N/A"""</formula>
    </cfRule>
  </conditionalFormatting>
  <conditionalFormatting sqref="D566">
    <cfRule type="expression" dxfId="3638" priority="270">
      <formula>ISERROR(D566)</formula>
    </cfRule>
  </conditionalFormatting>
  <conditionalFormatting sqref="D577">
    <cfRule type="cellIs" dxfId="3637" priority="265" operator="equal">
      <formula>#REF!</formula>
    </cfRule>
    <cfRule type="cellIs" dxfId="3636" priority="266" operator="equal">
      <formula>"""#N/A"""</formula>
    </cfRule>
  </conditionalFormatting>
  <conditionalFormatting sqref="D577">
    <cfRule type="expression" dxfId="3635" priority="267">
      <formula>ISERROR(D577)</formula>
    </cfRule>
  </conditionalFormatting>
  <conditionalFormatting sqref="D588">
    <cfRule type="cellIs" dxfId="3634" priority="262" operator="equal">
      <formula>#REF!</formula>
    </cfRule>
    <cfRule type="cellIs" dxfId="3633" priority="263" operator="equal">
      <formula>"""#N/A"""</formula>
    </cfRule>
  </conditionalFormatting>
  <conditionalFormatting sqref="D588">
    <cfRule type="expression" dxfId="3632" priority="264">
      <formula>ISERROR(D588)</formula>
    </cfRule>
  </conditionalFormatting>
  <conditionalFormatting sqref="D599">
    <cfRule type="cellIs" dxfId="3631" priority="259" operator="equal">
      <formula>#REF!</formula>
    </cfRule>
    <cfRule type="cellIs" dxfId="3630" priority="260" operator="equal">
      <formula>"""#N/A"""</formula>
    </cfRule>
  </conditionalFormatting>
  <conditionalFormatting sqref="D599">
    <cfRule type="expression" dxfId="3629" priority="261">
      <formula>ISERROR(D599)</formula>
    </cfRule>
  </conditionalFormatting>
  <conditionalFormatting sqref="D610">
    <cfRule type="cellIs" dxfId="3628" priority="256" operator="equal">
      <formula>#REF!</formula>
    </cfRule>
    <cfRule type="cellIs" dxfId="3627" priority="257" operator="equal">
      <formula>"""#N/A"""</formula>
    </cfRule>
  </conditionalFormatting>
  <conditionalFormatting sqref="D610">
    <cfRule type="expression" dxfId="3626" priority="258">
      <formula>ISERROR(D610)</formula>
    </cfRule>
  </conditionalFormatting>
  <conditionalFormatting sqref="D621">
    <cfRule type="cellIs" dxfId="3625" priority="253" operator="equal">
      <formula>#REF!</formula>
    </cfRule>
    <cfRule type="cellIs" dxfId="3624" priority="254" operator="equal">
      <formula>"""#N/A"""</formula>
    </cfRule>
  </conditionalFormatting>
  <conditionalFormatting sqref="D621">
    <cfRule type="expression" dxfId="3623" priority="255">
      <formula>ISERROR(D621)</formula>
    </cfRule>
  </conditionalFormatting>
  <conditionalFormatting sqref="D633">
    <cfRule type="cellIs" dxfId="3622" priority="250" operator="equal">
      <formula>#REF!</formula>
    </cfRule>
    <cfRule type="cellIs" dxfId="3621" priority="251" operator="equal">
      <formula>"""#N/A"""</formula>
    </cfRule>
  </conditionalFormatting>
  <conditionalFormatting sqref="D633">
    <cfRule type="expression" dxfId="3620" priority="252">
      <formula>ISERROR(D633)</formula>
    </cfRule>
  </conditionalFormatting>
  <conditionalFormatting sqref="D644">
    <cfRule type="cellIs" dxfId="3619" priority="247" operator="equal">
      <formula>#REF!</formula>
    </cfRule>
    <cfRule type="cellIs" dxfId="3618" priority="248" operator="equal">
      <formula>"""#N/A"""</formula>
    </cfRule>
  </conditionalFormatting>
  <conditionalFormatting sqref="D644">
    <cfRule type="expression" dxfId="3617" priority="249">
      <formula>ISERROR(D644)</formula>
    </cfRule>
  </conditionalFormatting>
  <conditionalFormatting sqref="D655">
    <cfRule type="cellIs" dxfId="3616" priority="244" operator="equal">
      <formula>#REF!</formula>
    </cfRule>
    <cfRule type="cellIs" dxfId="3615" priority="245" operator="equal">
      <formula>"""#N/A"""</formula>
    </cfRule>
  </conditionalFormatting>
  <conditionalFormatting sqref="D655">
    <cfRule type="expression" dxfId="3614" priority="246">
      <formula>ISERROR(D655)</formula>
    </cfRule>
  </conditionalFormatting>
  <conditionalFormatting sqref="D666">
    <cfRule type="cellIs" dxfId="3613" priority="241" operator="equal">
      <formula>#REF!</formula>
    </cfRule>
    <cfRule type="cellIs" dxfId="3612" priority="242" operator="equal">
      <formula>"""#N/A"""</formula>
    </cfRule>
  </conditionalFormatting>
  <conditionalFormatting sqref="D666">
    <cfRule type="expression" dxfId="3611" priority="243">
      <formula>ISERROR(D666)</formula>
    </cfRule>
  </conditionalFormatting>
  <conditionalFormatting sqref="D677">
    <cfRule type="cellIs" dxfId="3610" priority="238" operator="equal">
      <formula>#REF!</formula>
    </cfRule>
    <cfRule type="cellIs" dxfId="3609" priority="239" operator="equal">
      <formula>"""#N/A"""</formula>
    </cfRule>
  </conditionalFormatting>
  <conditionalFormatting sqref="D677">
    <cfRule type="expression" dxfId="3608" priority="240">
      <formula>ISERROR(D677)</formula>
    </cfRule>
  </conditionalFormatting>
  <conditionalFormatting sqref="D688">
    <cfRule type="cellIs" dxfId="3607" priority="235" operator="equal">
      <formula>#REF!</formula>
    </cfRule>
    <cfRule type="cellIs" dxfId="3606" priority="236" operator="equal">
      <formula>"""#N/A"""</formula>
    </cfRule>
  </conditionalFormatting>
  <conditionalFormatting sqref="D688">
    <cfRule type="expression" dxfId="3605" priority="237">
      <formula>ISERROR(D688)</formula>
    </cfRule>
  </conditionalFormatting>
  <conditionalFormatting sqref="D710">
    <cfRule type="cellIs" dxfId="3604" priority="232" operator="equal">
      <formula>#REF!</formula>
    </cfRule>
    <cfRule type="cellIs" dxfId="3603" priority="233" operator="equal">
      <formula>"""#N/A"""</formula>
    </cfRule>
  </conditionalFormatting>
  <conditionalFormatting sqref="D710">
    <cfRule type="expression" dxfId="3602" priority="234">
      <formula>ISERROR(D710)</formula>
    </cfRule>
  </conditionalFormatting>
  <conditionalFormatting sqref="D721">
    <cfRule type="cellIs" dxfId="3601" priority="229" operator="equal">
      <formula>#REF!</formula>
    </cfRule>
    <cfRule type="cellIs" dxfId="3600" priority="230" operator="equal">
      <formula>"""#N/A"""</formula>
    </cfRule>
  </conditionalFormatting>
  <conditionalFormatting sqref="D721">
    <cfRule type="expression" dxfId="3599" priority="231">
      <formula>ISERROR(D721)</formula>
    </cfRule>
  </conditionalFormatting>
  <conditionalFormatting sqref="D732">
    <cfRule type="cellIs" dxfId="3598" priority="226" operator="equal">
      <formula>#REF!</formula>
    </cfRule>
    <cfRule type="cellIs" dxfId="3597" priority="227" operator="equal">
      <formula>"""#N/A"""</formula>
    </cfRule>
  </conditionalFormatting>
  <conditionalFormatting sqref="D732">
    <cfRule type="expression" dxfId="3596" priority="228">
      <formula>ISERROR(D732)</formula>
    </cfRule>
  </conditionalFormatting>
  <conditionalFormatting sqref="D743">
    <cfRule type="cellIs" dxfId="3595" priority="223" operator="equal">
      <formula>#REF!</formula>
    </cfRule>
    <cfRule type="cellIs" dxfId="3594" priority="224" operator="equal">
      <formula>"""#N/A"""</formula>
    </cfRule>
  </conditionalFormatting>
  <conditionalFormatting sqref="D743">
    <cfRule type="expression" dxfId="3593" priority="225">
      <formula>ISERROR(D743)</formula>
    </cfRule>
  </conditionalFormatting>
  <conditionalFormatting sqref="D754">
    <cfRule type="cellIs" dxfId="3592" priority="220" operator="equal">
      <formula>#REF!</formula>
    </cfRule>
    <cfRule type="cellIs" dxfId="3591" priority="221" operator="equal">
      <formula>"""#N/A"""</formula>
    </cfRule>
  </conditionalFormatting>
  <conditionalFormatting sqref="D754">
    <cfRule type="expression" dxfId="3590" priority="222">
      <formula>ISERROR(D754)</formula>
    </cfRule>
  </conditionalFormatting>
  <conditionalFormatting sqref="D765">
    <cfRule type="cellIs" dxfId="3589" priority="217" operator="equal">
      <formula>#REF!</formula>
    </cfRule>
    <cfRule type="cellIs" dxfId="3588" priority="218" operator="equal">
      <formula>"""#N/A"""</formula>
    </cfRule>
  </conditionalFormatting>
  <conditionalFormatting sqref="D765">
    <cfRule type="expression" dxfId="3587" priority="219">
      <formula>ISERROR(D765)</formula>
    </cfRule>
  </conditionalFormatting>
  <conditionalFormatting sqref="D776">
    <cfRule type="cellIs" dxfId="3586" priority="214" operator="equal">
      <formula>#REF!</formula>
    </cfRule>
    <cfRule type="cellIs" dxfId="3585" priority="215" operator="equal">
      <formula>"""#N/A"""</formula>
    </cfRule>
  </conditionalFormatting>
  <conditionalFormatting sqref="D776">
    <cfRule type="expression" dxfId="3584" priority="216">
      <formula>ISERROR(D776)</formula>
    </cfRule>
  </conditionalFormatting>
  <conditionalFormatting sqref="D787">
    <cfRule type="cellIs" dxfId="3583" priority="211" operator="equal">
      <formula>#REF!</formula>
    </cfRule>
    <cfRule type="cellIs" dxfId="3582" priority="212" operator="equal">
      <formula>"""#N/A"""</formula>
    </cfRule>
  </conditionalFormatting>
  <conditionalFormatting sqref="D798">
    <cfRule type="cellIs" dxfId="3581" priority="208" operator="equal">
      <formula>#REF!</formula>
    </cfRule>
    <cfRule type="cellIs" dxfId="3580" priority="209" operator="equal">
      <formula>"""#N/A"""</formula>
    </cfRule>
  </conditionalFormatting>
  <conditionalFormatting sqref="D809">
    <cfRule type="cellIs" dxfId="3579" priority="205" operator="equal">
      <formula>#REF!</formula>
    </cfRule>
    <cfRule type="cellIs" dxfId="3578" priority="206" operator="equal">
      <formula>"""#N/A"""</formula>
    </cfRule>
  </conditionalFormatting>
  <conditionalFormatting sqref="D809">
    <cfRule type="expression" dxfId="3577" priority="207">
      <formula>ISERROR(D809)</formula>
    </cfRule>
  </conditionalFormatting>
  <conditionalFormatting sqref="D820">
    <cfRule type="cellIs" dxfId="3576" priority="202" operator="equal">
      <formula>#REF!</formula>
    </cfRule>
    <cfRule type="cellIs" dxfId="3575" priority="203" operator="equal">
      <formula>"""#N/A"""</formula>
    </cfRule>
  </conditionalFormatting>
  <conditionalFormatting sqref="D820">
    <cfRule type="expression" dxfId="3574" priority="204">
      <formula>ISERROR(D820)</formula>
    </cfRule>
  </conditionalFormatting>
  <conditionalFormatting sqref="D831">
    <cfRule type="cellIs" dxfId="3573" priority="199" operator="equal">
      <formula>#REF!</formula>
    </cfRule>
    <cfRule type="cellIs" dxfId="3572" priority="200" operator="equal">
      <formula>"""#N/A"""</formula>
    </cfRule>
  </conditionalFormatting>
  <conditionalFormatting sqref="D831">
    <cfRule type="expression" dxfId="3571" priority="201">
      <formula>ISERROR(D831)</formula>
    </cfRule>
  </conditionalFormatting>
  <conditionalFormatting sqref="A511:D511 A512:F520">
    <cfRule type="cellIs" dxfId="3570" priority="196" operator="equal">
      <formula>#REF!</formula>
    </cfRule>
    <cfRule type="cellIs" dxfId="3569" priority="197" operator="equal">
      <formula>"""#N/A"""</formula>
    </cfRule>
  </conditionalFormatting>
  <conditionalFormatting sqref="C511:D511 C512:F520">
    <cfRule type="expression" dxfId="3568" priority="198">
      <formula>ISERROR(C511)</formula>
    </cfRule>
  </conditionalFormatting>
  <conditionalFormatting sqref="C511:D511 C512:F520">
    <cfRule type="cellIs" dxfId="3567" priority="195" operator="equal">
      <formula>"""#N/A"""</formula>
    </cfRule>
  </conditionalFormatting>
  <conditionalFormatting sqref="C511:D511 C512:F520">
    <cfRule type="cellIs" dxfId="3566" priority="194" stopIfTrue="1" operator="equal">
      <formula>"""#N/A"""</formula>
    </cfRule>
  </conditionalFormatting>
  <conditionalFormatting sqref="C513:C520">
    <cfRule type="containsText" dxfId="3565" priority="193" operator="containsText" text="#N/A">
      <formula>NOT(ISERROR(SEARCH("#N/A",C513)))</formula>
    </cfRule>
  </conditionalFormatting>
  <conditionalFormatting sqref="A842:B851">
    <cfRule type="cellIs" dxfId="3564" priority="190" operator="equal">
      <formula>#REF!</formula>
    </cfRule>
    <cfRule type="cellIs" dxfId="3563" priority="191" operator="equal">
      <formula>"""#N/A"""</formula>
    </cfRule>
  </conditionalFormatting>
  <conditionalFormatting sqref="C842 F842 C843:F851">
    <cfRule type="expression" dxfId="3562" priority="192">
      <formula>ISERROR(C842)</formula>
    </cfRule>
  </conditionalFormatting>
  <conditionalFormatting sqref="F844:F851">
    <cfRule type="cellIs" dxfId="3561" priority="189" operator="equal">
      <formula>"""#N/A"""</formula>
    </cfRule>
  </conditionalFormatting>
  <conditionalFormatting sqref="F844:F851">
    <cfRule type="cellIs" dxfId="3560" priority="188" stopIfTrue="1" operator="equal">
      <formula>"""#N/A"""</formula>
    </cfRule>
  </conditionalFormatting>
  <conditionalFormatting sqref="F844:F851">
    <cfRule type="cellIs" dxfId="3559" priority="186" operator="equal">
      <formula>#REF!</formula>
    </cfRule>
    <cfRule type="cellIs" dxfId="3558" priority="187" operator="equal">
      <formula>"""#N/A"""</formula>
    </cfRule>
  </conditionalFormatting>
  <conditionalFormatting sqref="D842">
    <cfRule type="cellIs" dxfId="3557" priority="183" operator="equal">
      <formula>#REF!</formula>
    </cfRule>
    <cfRule type="cellIs" dxfId="3556" priority="184" operator="equal">
      <formula>"""#N/A"""</formula>
    </cfRule>
  </conditionalFormatting>
  <conditionalFormatting sqref="D842">
    <cfRule type="expression" dxfId="3555" priority="185">
      <formula>ISERROR(D842)</formula>
    </cfRule>
  </conditionalFormatting>
  <conditionalFormatting sqref="A853:B862">
    <cfRule type="cellIs" dxfId="3554" priority="180" operator="equal">
      <formula>#REF!</formula>
    </cfRule>
    <cfRule type="cellIs" dxfId="3553" priority="181" operator="equal">
      <formula>"""#N/A"""</formula>
    </cfRule>
  </conditionalFormatting>
  <conditionalFormatting sqref="C853 F853 C854:F862">
    <cfRule type="expression" dxfId="3552" priority="182">
      <formula>ISERROR(C853)</formula>
    </cfRule>
  </conditionalFormatting>
  <conditionalFormatting sqref="F855:F862">
    <cfRule type="cellIs" dxfId="3551" priority="179" operator="equal">
      <formula>"""#N/A"""</formula>
    </cfRule>
  </conditionalFormatting>
  <conditionalFormatting sqref="F855:F862">
    <cfRule type="cellIs" dxfId="3550" priority="178" stopIfTrue="1" operator="equal">
      <formula>"""#N/A"""</formula>
    </cfRule>
  </conditionalFormatting>
  <conditionalFormatting sqref="F855:F862">
    <cfRule type="cellIs" dxfId="3549" priority="176" operator="equal">
      <formula>#REF!</formula>
    </cfRule>
    <cfRule type="cellIs" dxfId="3548" priority="177" operator="equal">
      <formula>"""#N/A"""</formula>
    </cfRule>
  </conditionalFormatting>
  <conditionalFormatting sqref="D853">
    <cfRule type="cellIs" dxfId="3547" priority="173" operator="equal">
      <formula>#REF!</formula>
    </cfRule>
    <cfRule type="cellIs" dxfId="3546" priority="174" operator="equal">
      <formula>"""#N/A"""</formula>
    </cfRule>
  </conditionalFormatting>
  <conditionalFormatting sqref="D853">
    <cfRule type="expression" dxfId="3545" priority="175">
      <formula>ISERROR(D853)</formula>
    </cfRule>
  </conditionalFormatting>
  <conditionalFormatting sqref="A864:B874">
    <cfRule type="cellIs" dxfId="3544" priority="170" operator="equal">
      <formula>#REF!</formula>
    </cfRule>
    <cfRule type="cellIs" dxfId="3543" priority="171" operator="equal">
      <formula>"""#N/A"""</formula>
    </cfRule>
  </conditionalFormatting>
  <conditionalFormatting sqref="C864 F864 C865:F874">
    <cfRule type="expression" dxfId="3542" priority="172">
      <formula>ISERROR(C864)</formula>
    </cfRule>
  </conditionalFormatting>
  <conditionalFormatting sqref="F866:F874">
    <cfRule type="cellIs" dxfId="3541" priority="169" operator="equal">
      <formula>"""#N/A"""</formula>
    </cfRule>
  </conditionalFormatting>
  <conditionalFormatting sqref="F866:F874">
    <cfRule type="cellIs" dxfId="3540" priority="168" stopIfTrue="1" operator="equal">
      <formula>"""#N/A"""</formula>
    </cfRule>
  </conditionalFormatting>
  <conditionalFormatting sqref="F866:F874">
    <cfRule type="cellIs" dxfId="3539" priority="166" operator="equal">
      <formula>#REF!</formula>
    </cfRule>
    <cfRule type="cellIs" dxfId="3538" priority="167" operator="equal">
      <formula>"""#N/A"""</formula>
    </cfRule>
  </conditionalFormatting>
  <conditionalFormatting sqref="D864">
    <cfRule type="cellIs" dxfId="3537" priority="163" operator="equal">
      <formula>#REF!</formula>
    </cfRule>
    <cfRule type="cellIs" dxfId="3536" priority="164" operator="equal">
      <formula>"""#N/A"""</formula>
    </cfRule>
  </conditionalFormatting>
  <conditionalFormatting sqref="C875 F875">
    <cfRule type="expression" dxfId="3535" priority="162">
      <formula>ISERROR(C875)</formula>
    </cfRule>
  </conditionalFormatting>
  <conditionalFormatting sqref="D875">
    <cfRule type="cellIs" dxfId="3534" priority="159" operator="equal">
      <formula>#REF!</formula>
    </cfRule>
    <cfRule type="cellIs" dxfId="3533" priority="160" operator="equal">
      <formula>"""#N/A"""</formula>
    </cfRule>
  </conditionalFormatting>
  <conditionalFormatting sqref="D875">
    <cfRule type="expression" dxfId="3532" priority="161">
      <formula>ISERROR(D875)</formula>
    </cfRule>
  </conditionalFormatting>
  <conditionalFormatting sqref="A996:B1005">
    <cfRule type="cellIs" dxfId="3531" priority="156" operator="equal">
      <formula>#REF!</formula>
    </cfRule>
    <cfRule type="cellIs" dxfId="3530" priority="157" operator="equal">
      <formula>"""#N/A"""</formula>
    </cfRule>
  </conditionalFormatting>
  <conditionalFormatting sqref="C997:F1005">
    <cfRule type="expression" dxfId="3529" priority="158">
      <formula>ISERROR(C997)</formula>
    </cfRule>
  </conditionalFormatting>
  <conditionalFormatting sqref="F998:F1005">
    <cfRule type="cellIs" dxfId="3528" priority="155" operator="equal">
      <formula>"""#N/A"""</formula>
    </cfRule>
  </conditionalFormatting>
  <conditionalFormatting sqref="F998:F1005">
    <cfRule type="cellIs" dxfId="3527" priority="154" stopIfTrue="1" operator="equal">
      <formula>"""#N/A"""</formula>
    </cfRule>
  </conditionalFormatting>
  <conditionalFormatting sqref="F998:F1005">
    <cfRule type="cellIs" dxfId="3526" priority="152" operator="equal">
      <formula>#REF!</formula>
    </cfRule>
    <cfRule type="cellIs" dxfId="3525" priority="153" operator="equal">
      <formula>"""#N/A"""</formula>
    </cfRule>
  </conditionalFormatting>
  <conditionalFormatting sqref="A973:B973 A886:B962">
    <cfRule type="cellIs" dxfId="3524" priority="149" operator="equal">
      <formula>#REF!</formula>
    </cfRule>
    <cfRule type="cellIs" dxfId="3523" priority="150" operator="equal">
      <formula>"""#N/A"""</formula>
    </cfRule>
  </conditionalFormatting>
  <conditionalFormatting sqref="C886 C887:F887 C898:F898 C897 C909:F909 C908 C920:F920 C919 C931:F931 C930 C942:F942 C941 C896:F896 C888:E895 C907:F907 C899:E906 C918:F918 C910:E917 C929:F929 C921:E928 C940:F940 C932:E939 C951:F951 C943:E950 C952 F952 C953:F962 C973:F973 C984:F984">
    <cfRule type="expression" dxfId="3522" priority="151">
      <formula>ISERROR(C886)</formula>
    </cfRule>
  </conditionalFormatting>
  <conditionalFormatting sqref="F954:F962 F973">
    <cfRule type="cellIs" dxfId="3521" priority="148" operator="equal">
      <formula>"""#N/A"""</formula>
    </cfRule>
  </conditionalFormatting>
  <conditionalFormatting sqref="F954:F962 F973">
    <cfRule type="cellIs" dxfId="3520" priority="147" stopIfTrue="1" operator="equal">
      <formula>"""#N/A"""</formula>
    </cfRule>
  </conditionalFormatting>
  <conditionalFormatting sqref="A984:B984">
    <cfRule type="containsText" dxfId="3519" priority="144" operator="containsText" text="#N/A">
      <formula>NOT(ISERROR(SEARCH("#N/A",A984)))</formula>
    </cfRule>
  </conditionalFormatting>
  <conditionalFormatting sqref="A984:B984">
    <cfRule type="cellIs" dxfId="3518" priority="145" stopIfTrue="1" operator="equal">
      <formula>#REF!</formula>
    </cfRule>
    <cfRule type="cellIs" dxfId="3517" priority="146" operator="equal">
      <formula>"""#N/A"""</formula>
    </cfRule>
  </conditionalFormatting>
  <conditionalFormatting sqref="C984:F984">
    <cfRule type="cellIs" dxfId="3516" priority="143" stopIfTrue="1" operator="equal">
      <formula>"""#N/A"""</formula>
    </cfRule>
  </conditionalFormatting>
  <conditionalFormatting sqref="F888:F895">
    <cfRule type="cellIs" dxfId="3515" priority="140" operator="equal">
      <formula>#REF!</formula>
    </cfRule>
    <cfRule type="cellIs" dxfId="3514" priority="141" operator="equal">
      <formula>"""#N/A"""</formula>
    </cfRule>
  </conditionalFormatting>
  <conditionalFormatting sqref="F888:F895">
    <cfRule type="expression" dxfId="3513" priority="142">
      <formula>ISERROR(F888)</formula>
    </cfRule>
  </conditionalFormatting>
  <conditionalFormatting sqref="F888:F895">
    <cfRule type="cellIs" dxfId="3512" priority="139" operator="equal">
      <formula>"""#N/A"""</formula>
    </cfRule>
  </conditionalFormatting>
  <conditionalFormatting sqref="F888:F895">
    <cfRule type="cellIs" dxfId="3511" priority="138" stopIfTrue="1" operator="equal">
      <formula>"""#N/A"""</formula>
    </cfRule>
  </conditionalFormatting>
  <conditionalFormatting sqref="F899:F906">
    <cfRule type="cellIs" dxfId="3510" priority="135" operator="equal">
      <formula>#REF!</formula>
    </cfRule>
    <cfRule type="cellIs" dxfId="3509" priority="136" operator="equal">
      <formula>"""#N/A"""</formula>
    </cfRule>
  </conditionalFormatting>
  <conditionalFormatting sqref="F899:F906">
    <cfRule type="cellIs" dxfId="3508" priority="134" operator="equal">
      <formula>"""#N/A"""</formula>
    </cfRule>
  </conditionalFormatting>
  <conditionalFormatting sqref="F899:F906">
    <cfRule type="cellIs" dxfId="3507" priority="133" stopIfTrue="1" operator="equal">
      <formula>"""#N/A"""</formula>
    </cfRule>
  </conditionalFormatting>
  <conditionalFormatting sqref="F910:F917">
    <cfRule type="cellIs" dxfId="3506" priority="130" operator="equal">
      <formula>#REF!</formula>
    </cfRule>
    <cfRule type="cellIs" dxfId="3505" priority="131" operator="equal">
      <formula>"""#N/A"""</formula>
    </cfRule>
  </conditionalFormatting>
  <conditionalFormatting sqref="F910:F917">
    <cfRule type="expression" dxfId="3504" priority="132">
      <formula>ISERROR(F910)</formula>
    </cfRule>
  </conditionalFormatting>
  <conditionalFormatting sqref="F910:F917">
    <cfRule type="cellIs" dxfId="3503" priority="129" operator="equal">
      <formula>"""#N/A"""</formula>
    </cfRule>
  </conditionalFormatting>
  <conditionalFormatting sqref="F910:F917">
    <cfRule type="cellIs" dxfId="3502" priority="128" stopIfTrue="1" operator="equal">
      <formula>"""#N/A"""</formula>
    </cfRule>
  </conditionalFormatting>
  <conditionalFormatting sqref="F921:F928">
    <cfRule type="cellIs" dxfId="3501" priority="125" operator="equal">
      <formula>#REF!</formula>
    </cfRule>
    <cfRule type="cellIs" dxfId="3500" priority="126" operator="equal">
      <formula>"""#N/A"""</formula>
    </cfRule>
  </conditionalFormatting>
  <conditionalFormatting sqref="F921:F928">
    <cfRule type="expression" dxfId="3499" priority="127">
      <formula>ISERROR(F921)</formula>
    </cfRule>
  </conditionalFormatting>
  <conditionalFormatting sqref="F921:F928">
    <cfRule type="cellIs" dxfId="3498" priority="124" operator="equal">
      <formula>"""#N/A"""</formula>
    </cfRule>
  </conditionalFormatting>
  <conditionalFormatting sqref="F921:F928">
    <cfRule type="cellIs" dxfId="3497" priority="123" stopIfTrue="1" operator="equal">
      <formula>"""#N/A"""</formula>
    </cfRule>
  </conditionalFormatting>
  <conditionalFormatting sqref="F932:F939 F954:F962 F973">
    <cfRule type="cellIs" dxfId="3496" priority="120" operator="equal">
      <formula>#REF!</formula>
    </cfRule>
    <cfRule type="cellIs" dxfId="3495" priority="121" operator="equal">
      <formula>"""#N/A"""</formula>
    </cfRule>
  </conditionalFormatting>
  <conditionalFormatting sqref="F932:F939">
    <cfRule type="cellIs" dxfId="3494" priority="119" operator="equal">
      <formula>"""#N/A"""</formula>
    </cfRule>
  </conditionalFormatting>
  <conditionalFormatting sqref="F932:F939">
    <cfRule type="cellIs" dxfId="3493" priority="118" stopIfTrue="1" operator="equal">
      <formula>"""#N/A"""</formula>
    </cfRule>
  </conditionalFormatting>
  <conditionalFormatting sqref="F943:F950">
    <cfRule type="cellIs" dxfId="3492" priority="115" operator="equal">
      <formula>#REF!</formula>
    </cfRule>
    <cfRule type="cellIs" dxfId="3491" priority="116" operator="equal">
      <formula>"""#N/A"""</formula>
    </cfRule>
  </conditionalFormatting>
  <conditionalFormatting sqref="F943:F950">
    <cfRule type="expression" dxfId="3490" priority="117">
      <formula>ISERROR(F943)</formula>
    </cfRule>
  </conditionalFormatting>
  <conditionalFormatting sqref="F943:F950">
    <cfRule type="cellIs" dxfId="3489" priority="114" operator="equal">
      <formula>"""#N/A"""</formula>
    </cfRule>
  </conditionalFormatting>
  <conditionalFormatting sqref="F943:F950">
    <cfRule type="cellIs" dxfId="3488" priority="113" stopIfTrue="1" operator="equal">
      <formula>"""#N/A"""</formula>
    </cfRule>
  </conditionalFormatting>
  <conditionalFormatting sqref="D886">
    <cfRule type="cellIs" dxfId="3487" priority="110" operator="equal">
      <formula>#REF!</formula>
    </cfRule>
    <cfRule type="cellIs" dxfId="3486" priority="111" operator="equal">
      <formula>"""#N/A"""</formula>
    </cfRule>
  </conditionalFormatting>
  <conditionalFormatting sqref="D897">
    <cfRule type="cellIs" dxfId="3485" priority="107" operator="equal">
      <formula>#REF!</formula>
    </cfRule>
    <cfRule type="cellIs" dxfId="3484" priority="108" operator="equal">
      <formula>"""#N/A"""</formula>
    </cfRule>
  </conditionalFormatting>
  <conditionalFormatting sqref="D908">
    <cfRule type="cellIs" dxfId="3483" priority="104" operator="equal">
      <formula>#REF!</formula>
    </cfRule>
    <cfRule type="cellIs" dxfId="3482" priority="105" operator="equal">
      <formula>"""#N/A"""</formula>
    </cfRule>
  </conditionalFormatting>
  <conditionalFormatting sqref="D908">
    <cfRule type="expression" dxfId="3481" priority="106">
      <formula>ISERROR(D908)</formula>
    </cfRule>
  </conditionalFormatting>
  <conditionalFormatting sqref="D919">
    <cfRule type="cellIs" dxfId="3480" priority="101" operator="equal">
      <formula>#REF!</formula>
    </cfRule>
    <cfRule type="cellIs" dxfId="3479" priority="102" operator="equal">
      <formula>"""#N/A"""</formula>
    </cfRule>
  </conditionalFormatting>
  <conditionalFormatting sqref="D919">
    <cfRule type="expression" dxfId="3478" priority="103">
      <formula>ISERROR(D919)</formula>
    </cfRule>
  </conditionalFormatting>
  <conditionalFormatting sqref="D930">
    <cfRule type="cellIs" dxfId="3477" priority="98" operator="equal">
      <formula>#REF!</formula>
    </cfRule>
    <cfRule type="cellIs" dxfId="3476" priority="99" operator="equal">
      <formula>"""#N/A"""</formula>
    </cfRule>
  </conditionalFormatting>
  <conditionalFormatting sqref="D930">
    <cfRule type="expression" dxfId="3475" priority="100">
      <formula>ISERROR(D930)</formula>
    </cfRule>
  </conditionalFormatting>
  <conditionalFormatting sqref="D941">
    <cfRule type="cellIs" dxfId="3474" priority="95" operator="equal">
      <formula>#REF!</formula>
    </cfRule>
    <cfRule type="cellIs" dxfId="3473" priority="96" operator="equal">
      <formula>"""#N/A"""</formula>
    </cfRule>
  </conditionalFormatting>
  <conditionalFormatting sqref="D941">
    <cfRule type="expression" dxfId="3472" priority="97">
      <formula>ISERROR(D941)</formula>
    </cfRule>
  </conditionalFormatting>
  <conditionalFormatting sqref="D952">
    <cfRule type="cellIs" dxfId="3471" priority="92" operator="equal">
      <formula>#REF!</formula>
    </cfRule>
    <cfRule type="cellIs" dxfId="3470" priority="93" operator="equal">
      <formula>"""#N/A"""</formula>
    </cfRule>
  </conditionalFormatting>
  <conditionalFormatting sqref="D952">
    <cfRule type="expression" dxfId="3469" priority="94">
      <formula>ISERROR(D952)</formula>
    </cfRule>
  </conditionalFormatting>
  <conditionalFormatting sqref="A963:B972">
    <cfRule type="cellIs" dxfId="3468" priority="89" operator="equal">
      <formula>#REF!</formula>
    </cfRule>
    <cfRule type="cellIs" dxfId="3467" priority="90" operator="equal">
      <formula>"""#N/A"""</formula>
    </cfRule>
  </conditionalFormatting>
  <conditionalFormatting sqref="C963 F963 C964:F972">
    <cfRule type="expression" dxfId="3466" priority="91">
      <formula>ISERROR(C963)</formula>
    </cfRule>
  </conditionalFormatting>
  <conditionalFormatting sqref="F965:F972">
    <cfRule type="cellIs" dxfId="3465" priority="88" operator="equal">
      <formula>"""#N/A"""</formula>
    </cfRule>
  </conditionalFormatting>
  <conditionalFormatting sqref="F965:F972">
    <cfRule type="cellIs" dxfId="3464" priority="87" stopIfTrue="1" operator="equal">
      <formula>"""#N/A"""</formula>
    </cfRule>
  </conditionalFormatting>
  <conditionalFormatting sqref="F965:F972">
    <cfRule type="cellIs" dxfId="3463" priority="85" operator="equal">
      <formula>#REF!</formula>
    </cfRule>
    <cfRule type="cellIs" dxfId="3462" priority="86" operator="equal">
      <formula>"""#N/A"""</formula>
    </cfRule>
  </conditionalFormatting>
  <conditionalFormatting sqref="D963">
    <cfRule type="cellIs" dxfId="3461" priority="82" operator="equal">
      <formula>#REF!</formula>
    </cfRule>
    <cfRule type="cellIs" dxfId="3460" priority="83" operator="equal">
      <formula>"""#N/A"""</formula>
    </cfRule>
  </conditionalFormatting>
  <conditionalFormatting sqref="D963">
    <cfRule type="expression" dxfId="3459" priority="84">
      <formula>ISERROR(D963)</formula>
    </cfRule>
  </conditionalFormatting>
  <conditionalFormatting sqref="A974:B983">
    <cfRule type="cellIs" dxfId="3458" priority="79" operator="equal">
      <formula>#REF!</formula>
    </cfRule>
    <cfRule type="cellIs" dxfId="3457" priority="80" operator="equal">
      <formula>"""#N/A"""</formula>
    </cfRule>
  </conditionalFormatting>
  <conditionalFormatting sqref="C974 F974 C975:F983">
    <cfRule type="expression" dxfId="3456" priority="81">
      <formula>ISERROR(C974)</formula>
    </cfRule>
  </conditionalFormatting>
  <conditionalFormatting sqref="F976:F983">
    <cfRule type="cellIs" dxfId="3455" priority="78" operator="equal">
      <formula>"""#N/A"""</formula>
    </cfRule>
  </conditionalFormatting>
  <conditionalFormatting sqref="F976:F983">
    <cfRule type="cellIs" dxfId="3454" priority="75" operator="equal">
      <formula>#REF!</formula>
    </cfRule>
    <cfRule type="cellIs" dxfId="3453" priority="76" operator="equal">
      <formula>"""#N/A"""</formula>
    </cfRule>
  </conditionalFormatting>
  <conditionalFormatting sqref="D974">
    <cfRule type="cellIs" dxfId="3452" priority="72" operator="equal">
      <formula>#REF!</formula>
    </cfRule>
    <cfRule type="cellIs" dxfId="3451" priority="73" operator="equal">
      <formula>"""#N/A"""</formula>
    </cfRule>
  </conditionalFormatting>
  <conditionalFormatting sqref="A985:B995">
    <cfRule type="cellIs" dxfId="3450" priority="69" operator="equal">
      <formula>#REF!</formula>
    </cfRule>
    <cfRule type="cellIs" dxfId="3449" priority="70" operator="equal">
      <formula>"""#N/A"""</formula>
    </cfRule>
  </conditionalFormatting>
  <conditionalFormatting sqref="C985 F985 C986:F995">
    <cfRule type="expression" dxfId="3448" priority="71">
      <formula>ISERROR(C985)</formula>
    </cfRule>
  </conditionalFormatting>
  <conditionalFormatting sqref="F987:F995">
    <cfRule type="cellIs" dxfId="3447" priority="68" operator="equal">
      <formula>"""#N/A"""</formula>
    </cfRule>
  </conditionalFormatting>
  <conditionalFormatting sqref="F987:F995">
    <cfRule type="cellIs" dxfId="3446" priority="65" operator="equal">
      <formula>#REF!</formula>
    </cfRule>
    <cfRule type="cellIs" dxfId="3445" priority="66" operator="equal">
      <formula>"""#N/A"""</formula>
    </cfRule>
  </conditionalFormatting>
  <conditionalFormatting sqref="D985">
    <cfRule type="cellIs" dxfId="3444" priority="62" operator="equal">
      <formula>#REF!</formula>
    </cfRule>
    <cfRule type="cellIs" dxfId="3443" priority="63" operator="equal">
      <formula>"""#N/A"""</formula>
    </cfRule>
  </conditionalFormatting>
  <conditionalFormatting sqref="D985">
    <cfRule type="expression" dxfId="3442" priority="64">
      <formula>ISERROR(D985)</formula>
    </cfRule>
  </conditionalFormatting>
  <conditionalFormatting sqref="C996 F996">
    <cfRule type="expression" dxfId="3441" priority="61">
      <formula>ISERROR(C996)</formula>
    </cfRule>
  </conditionalFormatting>
  <conditionalFormatting sqref="D996">
    <cfRule type="cellIs" dxfId="3440" priority="58" operator="equal">
      <formula>#REF!</formula>
    </cfRule>
    <cfRule type="cellIs" dxfId="3439" priority="59" operator="equal">
      <formula>"""#N/A"""</formula>
    </cfRule>
  </conditionalFormatting>
  <conditionalFormatting sqref="A1164 A1163:B1163">
    <cfRule type="containsText" dxfId="3438" priority="56" operator="containsText" text="#N/A">
      <formula>NOT(ISERROR(SEARCH("#N/A",A1163)))</formula>
    </cfRule>
  </conditionalFormatting>
  <conditionalFormatting sqref="A1192:A1208 A1165:A1190 A1300:B1308 B1309:B1311">
    <cfRule type="cellIs" dxfId="3437" priority="54" operator="equal">
      <formula>#REF!</formula>
    </cfRule>
    <cfRule type="cellIs" dxfId="3436" priority="55" operator="equal">
      <formula>"""#N/A"""</formula>
    </cfRule>
  </conditionalFormatting>
  <conditionalFormatting sqref="C1244:F1308 C1309:E1311">
    <cfRule type="expression" dxfId="3435" priority="57">
      <formula>ISERROR(C1244)</formula>
    </cfRule>
  </conditionalFormatting>
  <conditionalFormatting sqref="A1163:B1163 A1164">
    <cfRule type="cellIs" dxfId="3434" priority="52" stopIfTrue="1" operator="equal">
      <formula>#REF!</formula>
    </cfRule>
    <cfRule type="cellIs" dxfId="3433" priority="53" operator="equal">
      <formula>"""#N/A"""</formula>
    </cfRule>
  </conditionalFormatting>
  <conditionalFormatting sqref="A1165:A1172">
    <cfRule type="containsText" dxfId="3432" priority="50" operator="containsText" text="#N/A">
      <formula>NOT(ISERROR(SEARCH("#N/A",A1165)))</formula>
    </cfRule>
  </conditionalFormatting>
  <conditionalFormatting sqref="D1164:F1164">
    <cfRule type="expression" dxfId="3431" priority="48">
      <formula>ISERROR(D1164)</formula>
    </cfRule>
  </conditionalFormatting>
  <conditionalFormatting sqref="C1171:F1172">
    <cfRule type="expression" dxfId="3430" priority="46">
      <formula>ISERROR(C1171)</formula>
    </cfRule>
  </conditionalFormatting>
  <conditionalFormatting sqref="B1164:B1175">
    <cfRule type="cellIs" dxfId="3429" priority="42" stopIfTrue="1" operator="equal">
      <formula>#REF!</formula>
    </cfRule>
    <cfRule type="cellIs" dxfId="3428" priority="43" operator="equal">
      <formula>"""#N/A"""</formula>
    </cfRule>
  </conditionalFormatting>
  <conditionalFormatting sqref="B1164:B1175">
    <cfRule type="containsText" dxfId="3427" priority="44" operator="containsText" text="#N/A">
      <formula>NOT(ISERROR(SEARCH("#N/A",B1164)))</formula>
    </cfRule>
  </conditionalFormatting>
  <conditionalFormatting sqref="C1176">
    <cfRule type="cellIs" dxfId="3426" priority="41" stopIfTrue="1" operator="equal">
      <formula>"""#N/A"""</formula>
    </cfRule>
  </conditionalFormatting>
  <conditionalFormatting sqref="C1208:F1208">
    <cfRule type="cellIs" dxfId="3425" priority="35" stopIfTrue="1" operator="equal">
      <formula>"""#N/A"""</formula>
    </cfRule>
  </conditionalFormatting>
  <conditionalFormatting sqref="C1218:F1218">
    <cfRule type="cellIs" dxfId="3424" priority="34" stopIfTrue="1" operator="equal">
      <formula>"""#N/A"""</formula>
    </cfRule>
  </conditionalFormatting>
  <conditionalFormatting sqref="C1233:F1233">
    <cfRule type="cellIs" dxfId="3423" priority="33" stopIfTrue="1" operator="equal">
      <formula>"""#N/A"""</formula>
    </cfRule>
  </conditionalFormatting>
  <conditionalFormatting sqref="C1243:F1243">
    <cfRule type="expression" dxfId="3422" priority="32">
      <formula>ISERROR(C1243)</formula>
    </cfRule>
  </conditionalFormatting>
  <conditionalFormatting sqref="C1243:F1243">
    <cfRule type="cellIs" dxfId="3421" priority="31" stopIfTrue="1" operator="equal">
      <formula>"""#N/A"""</formula>
    </cfRule>
  </conditionalFormatting>
  <conditionalFormatting sqref="C1257:F1257">
    <cfRule type="cellIs" dxfId="3420" priority="30" stopIfTrue="1" operator="equal">
      <formula>"""#N/A"""</formula>
    </cfRule>
  </conditionalFormatting>
  <conditionalFormatting sqref="C1288:F1288">
    <cfRule type="cellIs" dxfId="3419" priority="28" stopIfTrue="1" operator="equal">
      <formula>"""#N/A"""</formula>
    </cfRule>
  </conditionalFormatting>
  <conditionalFormatting sqref="A1327:A1338 A1313:A1325 A1341:A1362 B1313:B1362">
    <cfRule type="cellIs" dxfId="3418" priority="24" operator="equal">
      <formula>#REF!</formula>
    </cfRule>
    <cfRule type="cellIs" dxfId="3417" priority="25" operator="equal">
      <formula>"""#N/A"""</formula>
    </cfRule>
  </conditionalFormatting>
  <conditionalFormatting sqref="C1313">
    <cfRule type="cellIs" dxfId="3416" priority="22" stopIfTrue="1" operator="equal">
      <formula>"""#N/A"""</formula>
    </cfRule>
  </conditionalFormatting>
  <conditionalFormatting sqref="C1325">
    <cfRule type="cellIs" dxfId="3415" priority="21" stopIfTrue="1" operator="equal">
      <formula>"""#N/A"""</formula>
    </cfRule>
  </conditionalFormatting>
  <conditionalFormatting sqref="C1338">
    <cfRule type="cellIs" dxfId="3414" priority="20" stopIfTrue="1" operator="equal">
      <formula>"""#N/A"""</formula>
    </cfRule>
  </conditionalFormatting>
  <conditionalFormatting sqref="A1384:B1392">
    <cfRule type="cellIs" dxfId="3413" priority="13" operator="equal">
      <formula>#REF!</formula>
    </cfRule>
    <cfRule type="cellIs" dxfId="3412" priority="14" operator="equal">
      <formula>"""#N/A"""</formula>
    </cfRule>
  </conditionalFormatting>
  <conditionalFormatting sqref="C1384:F1384">
    <cfRule type="cellIs" dxfId="3411" priority="10" stopIfTrue="1" operator="equal">
      <formula>"""#N/A"""</formula>
    </cfRule>
  </conditionalFormatting>
  <conditionalFormatting sqref="B467:B474">
    <cfRule type="cellIs" dxfId="3410" priority="8" operator="equal">
      <formula>#REF!</formula>
    </cfRule>
    <cfRule type="cellIs" dxfId="3409" priority="9" operator="equal">
      <formula>"""#N/A"""</formula>
    </cfRule>
  </conditionalFormatting>
  <conditionalFormatting sqref="B535:B542">
    <cfRule type="cellIs" dxfId="3408" priority="6" operator="equal">
      <formula>#REF!</formula>
    </cfRule>
    <cfRule type="cellIs" dxfId="3407" priority="7" operator="equal">
      <formula>"""#N/A"""</formula>
    </cfRule>
  </conditionalFormatting>
  <conditionalFormatting sqref="A2">
    <cfRule type="expression" dxfId="3406" priority="5">
      <formula>ISERROR(A2)</formula>
    </cfRule>
  </conditionalFormatting>
  <conditionalFormatting sqref="B38">
    <cfRule type="expression" dxfId="3405" priority="4">
      <formula>ISERROR(B38)</formula>
    </cfRule>
  </conditionalFormatting>
  <conditionalFormatting sqref="A39">
    <cfRule type="expression" dxfId="3404" priority="3">
      <formula>ISERROR(A39)</formula>
    </cfRule>
  </conditionalFormatting>
  <conditionalFormatting sqref="A79">
    <cfRule type="expression" dxfId="3403" priority="2">
      <formula>ISERROR(A79)</formula>
    </cfRule>
  </conditionalFormatting>
  <conditionalFormatting sqref="A110">
    <cfRule type="expression" dxfId="3402" priority="1">
      <formula>ISERROR(A110)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&amp;L&amp;D&amp;C&amp;P</oddFooter>
  </headerFooter>
  <rowBreaks count="25" manualBreakCount="25">
    <brk id="66" max="5" man="1"/>
    <brk id="88" max="5" man="1"/>
    <brk id="133" max="5" man="1"/>
    <brk id="180" max="5" man="1"/>
    <brk id="234" max="5" man="1"/>
    <brk id="280" max="5" man="1"/>
    <brk id="334" max="5" man="1"/>
    <brk id="389" max="5" man="1"/>
    <brk id="434" max="5" man="1"/>
    <brk id="478" max="5" man="1"/>
    <brk id="533" max="5" man="1"/>
    <brk id="588" max="5" man="1"/>
    <brk id="633" max="5" man="1"/>
    <brk id="688" max="5" man="1"/>
    <brk id="743" max="5" man="1"/>
    <brk id="788" max="5" man="1"/>
    <brk id="842" max="5" man="1"/>
    <brk id="1033" max="5" man="1"/>
    <brk id="1079" max="5" man="1"/>
    <brk id="1122" max="5" man="1"/>
    <brk id="1175" max="5" man="1"/>
    <brk id="1217" max="5" man="1"/>
    <brk id="1271" max="5" man="1"/>
    <brk id="1317" max="5" man="1"/>
    <brk id="1367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36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368" priority="129">
      <formula>ISERROR(A1)</formula>
    </cfRule>
  </conditionalFormatting>
  <conditionalFormatting sqref="B4:E5 B6:B7 A4:A12 H4:H12 B8:G12 C7:G7 C6:E6 F5:G6">
    <cfRule type="cellIs" dxfId="367" priority="128" stopIfTrue="1" operator="equal">
      <formula>"""#N/A"""</formula>
    </cfRule>
  </conditionalFormatting>
  <conditionalFormatting sqref="F1:H2 A1:E12 F4:H12">
    <cfRule type="expression" dxfId="366" priority="127">
      <formula>ISERROR(A1)</formula>
    </cfRule>
  </conditionalFormatting>
  <conditionalFormatting sqref="D3:E3">
    <cfRule type="cellIs" dxfId="365" priority="126" stopIfTrue="1" operator="equal">
      <formula>"""#N/A"""</formula>
    </cfRule>
  </conditionalFormatting>
  <conditionalFormatting sqref="B21:G25 A17:A25 H17:H25 B17:E20 F18:G20">
    <cfRule type="cellIs" dxfId="364" priority="125" stopIfTrue="1" operator="equal">
      <formula>"""#N/A"""</formula>
    </cfRule>
  </conditionalFormatting>
  <conditionalFormatting sqref="A16:F16 A17:H25 A14:H14 A15:D15">
    <cfRule type="expression" dxfId="363" priority="124">
      <formula>ISERROR(A14)</formula>
    </cfRule>
  </conditionalFormatting>
  <conditionalFormatting sqref="D16:F16">
    <cfRule type="cellIs" dxfId="36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361" priority="122" stopIfTrue="1" operator="equal">
      <formula>"""#N/A"""</formula>
    </cfRule>
  </conditionalFormatting>
  <conditionalFormatting sqref="F1:H2 F16 D18:G25 F4:H14 C9:E12">
    <cfRule type="expression" dxfId="360" priority="121">
      <formula>ISERROR(C1)</formula>
    </cfRule>
  </conditionalFormatting>
  <conditionalFormatting sqref="D16:F16">
    <cfRule type="cellIs" dxfId="359" priority="120" stopIfTrue="1" operator="equal">
      <formula>"""#N/A"""</formula>
    </cfRule>
  </conditionalFormatting>
  <conditionalFormatting sqref="D3:E3">
    <cfRule type="cellIs" dxfId="358" priority="119" stopIfTrue="1" operator="equal">
      <formula>"""#N/A"""</formula>
    </cfRule>
  </conditionalFormatting>
  <conditionalFormatting sqref="F18:F25">
    <cfRule type="expression" dxfId="357" priority="118">
      <formula>ISERROR(F18)</formula>
    </cfRule>
  </conditionalFormatting>
  <conditionalFormatting sqref="D3:E3">
    <cfRule type="cellIs" dxfId="356" priority="117" stopIfTrue="1" operator="equal">
      <formula>"""#N/A"""</formula>
    </cfRule>
  </conditionalFormatting>
  <conditionalFormatting sqref="F5:G12">
    <cfRule type="expression" dxfId="355" priority="116">
      <formula>ISERROR(F5)</formula>
    </cfRule>
  </conditionalFormatting>
  <conditionalFormatting sqref="D3:E3">
    <cfRule type="cellIs" dxfId="354" priority="115" stopIfTrue="1" operator="equal">
      <formula>"""#N/A"""</formula>
    </cfRule>
  </conditionalFormatting>
  <conditionalFormatting sqref="D16:F16">
    <cfRule type="cellIs" dxfId="353" priority="114" stopIfTrue="1" operator="equal">
      <formula>"""#N/A"""</formula>
    </cfRule>
  </conditionalFormatting>
  <conditionalFormatting sqref="D16:F16">
    <cfRule type="cellIs" dxfId="352" priority="113" stopIfTrue="1" operator="equal">
      <formula>"""#N/A"""</formula>
    </cfRule>
  </conditionalFormatting>
  <conditionalFormatting sqref="F18:F25">
    <cfRule type="expression" dxfId="351" priority="112">
      <formula>ISERROR(F18)</formula>
    </cfRule>
  </conditionalFormatting>
  <conditionalFormatting sqref="D16:F16">
    <cfRule type="cellIs" dxfId="35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349" priority="110" stopIfTrue="1" operator="equal">
      <formula>"""#N/A"""</formula>
    </cfRule>
  </conditionalFormatting>
  <conditionalFormatting sqref="F1:H2 F16 D18:G25 F4:H14 C9:E12 F39:H39">
    <cfRule type="expression" dxfId="348" priority="109">
      <formula>ISERROR(C1)</formula>
    </cfRule>
  </conditionalFormatting>
  <conditionalFormatting sqref="D16:F16">
    <cfRule type="cellIs" dxfId="347" priority="108" stopIfTrue="1" operator="equal">
      <formula>"""#N/A"""</formula>
    </cfRule>
  </conditionalFormatting>
  <conditionalFormatting sqref="D3:E3">
    <cfRule type="cellIs" dxfId="346" priority="107" stopIfTrue="1" operator="equal">
      <formula>"""#N/A"""</formula>
    </cfRule>
  </conditionalFormatting>
  <conditionalFormatting sqref="F18:F25">
    <cfRule type="expression" dxfId="345" priority="106">
      <formula>ISERROR(F18)</formula>
    </cfRule>
  </conditionalFormatting>
  <conditionalFormatting sqref="D3:E3">
    <cfRule type="cellIs" dxfId="344" priority="105" stopIfTrue="1" operator="equal">
      <formula>"""#N/A"""</formula>
    </cfRule>
  </conditionalFormatting>
  <conditionalFormatting sqref="F5:G12">
    <cfRule type="expression" dxfId="343" priority="104">
      <formula>ISERROR(F5)</formula>
    </cfRule>
  </conditionalFormatting>
  <conditionalFormatting sqref="D3:E3">
    <cfRule type="cellIs" dxfId="342" priority="103" stopIfTrue="1" operator="equal">
      <formula>"""#N/A"""</formula>
    </cfRule>
  </conditionalFormatting>
  <conditionalFormatting sqref="D16:F16">
    <cfRule type="cellIs" dxfId="341" priority="102" stopIfTrue="1" operator="equal">
      <formula>"""#N/A"""</formula>
    </cfRule>
  </conditionalFormatting>
  <conditionalFormatting sqref="D16:F16">
    <cfRule type="cellIs" dxfId="340" priority="101" stopIfTrue="1" operator="equal">
      <formula>"""#N/A"""</formula>
    </cfRule>
  </conditionalFormatting>
  <conditionalFormatting sqref="F18:F25">
    <cfRule type="expression" dxfId="339" priority="100">
      <formula>ISERROR(F18)</formula>
    </cfRule>
  </conditionalFormatting>
  <conditionalFormatting sqref="D16:F16">
    <cfRule type="cellIs" dxfId="33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337" priority="98" stopIfTrue="1" operator="equal">
      <formula>"""#N/A"""</formula>
    </cfRule>
  </conditionalFormatting>
  <conditionalFormatting sqref="F1:H2 F16 D18:G25 F4:H14 C9:E12 F39:H39">
    <cfRule type="expression" dxfId="336" priority="97">
      <formula>ISERROR(C1)</formula>
    </cfRule>
  </conditionalFormatting>
  <conditionalFormatting sqref="D16:F16">
    <cfRule type="cellIs" dxfId="335" priority="96" stopIfTrue="1" operator="equal">
      <formula>"""#N/A"""</formula>
    </cfRule>
  </conditionalFormatting>
  <conditionalFormatting sqref="D3:E3">
    <cfRule type="cellIs" dxfId="334" priority="95" stopIfTrue="1" operator="equal">
      <formula>"""#N/A"""</formula>
    </cfRule>
  </conditionalFormatting>
  <conditionalFormatting sqref="F18:F25">
    <cfRule type="expression" dxfId="333" priority="94">
      <formula>ISERROR(F18)</formula>
    </cfRule>
  </conditionalFormatting>
  <conditionalFormatting sqref="D3:E3">
    <cfRule type="cellIs" dxfId="332" priority="93" stopIfTrue="1" operator="equal">
      <formula>"""#N/A"""</formula>
    </cfRule>
  </conditionalFormatting>
  <conditionalFormatting sqref="F5:G12">
    <cfRule type="expression" dxfId="331" priority="92">
      <formula>ISERROR(F5)</formula>
    </cfRule>
  </conditionalFormatting>
  <conditionalFormatting sqref="D3:E3">
    <cfRule type="cellIs" dxfId="330" priority="91" stopIfTrue="1" operator="equal">
      <formula>"""#N/A"""</formula>
    </cfRule>
  </conditionalFormatting>
  <conditionalFormatting sqref="D16:F16">
    <cfRule type="cellIs" dxfId="329" priority="90" stopIfTrue="1" operator="equal">
      <formula>"""#N/A"""</formula>
    </cfRule>
  </conditionalFormatting>
  <conditionalFormatting sqref="D16:F16">
    <cfRule type="cellIs" dxfId="328" priority="89" stopIfTrue="1" operator="equal">
      <formula>"""#N/A"""</formula>
    </cfRule>
  </conditionalFormatting>
  <conditionalFormatting sqref="F18:F25">
    <cfRule type="expression" dxfId="327" priority="88">
      <formula>ISERROR(F18)</formula>
    </cfRule>
  </conditionalFormatting>
  <conditionalFormatting sqref="D16:F16">
    <cfRule type="cellIs" dxfId="32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325" priority="86" stopIfTrue="1" operator="equal">
      <formula>"""#N/A"""</formula>
    </cfRule>
  </conditionalFormatting>
  <conditionalFormatting sqref="F1:H2 F16 D18:G25 F4:H14 C9:E12 F39:H39">
    <cfRule type="expression" dxfId="324" priority="85">
      <formula>ISERROR(C1)</formula>
    </cfRule>
  </conditionalFormatting>
  <conditionalFormatting sqref="D16:F16">
    <cfRule type="cellIs" dxfId="323" priority="84" stopIfTrue="1" operator="equal">
      <formula>"""#N/A"""</formula>
    </cfRule>
  </conditionalFormatting>
  <conditionalFormatting sqref="D3:E3">
    <cfRule type="cellIs" dxfId="322" priority="83" stopIfTrue="1" operator="equal">
      <formula>"""#N/A"""</formula>
    </cfRule>
  </conditionalFormatting>
  <conditionalFormatting sqref="F18:F25">
    <cfRule type="expression" dxfId="321" priority="82">
      <formula>ISERROR(F18)</formula>
    </cfRule>
  </conditionalFormatting>
  <conditionalFormatting sqref="D3:E3">
    <cfRule type="cellIs" dxfId="320" priority="81" stopIfTrue="1" operator="equal">
      <formula>"""#N/A"""</formula>
    </cfRule>
  </conditionalFormatting>
  <conditionalFormatting sqref="F5:G12">
    <cfRule type="expression" dxfId="319" priority="80">
      <formula>ISERROR(F5)</formula>
    </cfRule>
  </conditionalFormatting>
  <conditionalFormatting sqref="D3:E3">
    <cfRule type="cellIs" dxfId="318" priority="79" stopIfTrue="1" operator="equal">
      <formula>"""#N/A"""</formula>
    </cfRule>
  </conditionalFormatting>
  <conditionalFormatting sqref="D16:F16">
    <cfRule type="cellIs" dxfId="317" priority="78" stopIfTrue="1" operator="equal">
      <formula>"""#N/A"""</formula>
    </cfRule>
  </conditionalFormatting>
  <conditionalFormatting sqref="D16:F16">
    <cfRule type="cellIs" dxfId="316" priority="77" stopIfTrue="1" operator="equal">
      <formula>"""#N/A"""</formula>
    </cfRule>
  </conditionalFormatting>
  <conditionalFormatting sqref="F18:F25">
    <cfRule type="expression" dxfId="315" priority="76">
      <formula>ISERROR(F18)</formula>
    </cfRule>
  </conditionalFormatting>
  <conditionalFormatting sqref="D16:F16">
    <cfRule type="cellIs" dxfId="314" priority="75" stopIfTrue="1" operator="equal">
      <formula>"""#N/A"""</formula>
    </cfRule>
  </conditionalFormatting>
  <conditionalFormatting sqref="C30:E30 H30 A30:B38 C31:H38">
    <cfRule type="cellIs" dxfId="313" priority="74" stopIfTrue="1" operator="equal">
      <formula>"""#N/A"""</formula>
    </cfRule>
  </conditionalFormatting>
  <conditionalFormatting sqref="A29:F29 A30:H38 A27:H27 A28:D28">
    <cfRule type="expression" dxfId="312" priority="73">
      <formula>ISERROR(A27)</formula>
    </cfRule>
  </conditionalFormatting>
  <conditionalFormatting sqref="B34:G38 A30:A38 H30:H38 B30:E33 F31:G33">
    <cfRule type="cellIs" dxfId="311" priority="72" stopIfTrue="1" operator="equal">
      <formula>"""#N/A"""</formula>
    </cfRule>
  </conditionalFormatting>
  <conditionalFormatting sqref="A29:F29 A30:H38 A27:H27 A28:D28">
    <cfRule type="expression" dxfId="310" priority="71">
      <formula>ISERROR(A27)</formula>
    </cfRule>
  </conditionalFormatting>
  <conditionalFormatting sqref="D29:F29">
    <cfRule type="cellIs" dxfId="309" priority="70" stopIfTrue="1" operator="equal">
      <formula>"""#N/A"""</formula>
    </cfRule>
  </conditionalFormatting>
  <conditionalFormatting sqref="B34:G38 A30:A38 H30:H38 B30:E33 F31:G33">
    <cfRule type="cellIs" dxfId="308" priority="69" stopIfTrue="1" operator="equal">
      <formula>"""#N/A"""</formula>
    </cfRule>
  </conditionalFormatting>
  <conditionalFormatting sqref="F29 D31:G38 F27:H27">
    <cfRule type="expression" dxfId="307" priority="68">
      <formula>ISERROR(D27)</formula>
    </cfRule>
  </conditionalFormatting>
  <conditionalFormatting sqref="D29:F29">
    <cfRule type="cellIs" dxfId="306" priority="67" stopIfTrue="1" operator="equal">
      <formula>"""#N/A"""</formula>
    </cfRule>
  </conditionalFormatting>
  <conditionalFormatting sqref="F31:F38">
    <cfRule type="expression" dxfId="305" priority="66">
      <formula>ISERROR(F31)</formula>
    </cfRule>
  </conditionalFormatting>
  <conditionalFormatting sqref="D29:F29">
    <cfRule type="cellIs" dxfId="304" priority="65" stopIfTrue="1" operator="equal">
      <formula>"""#N/A"""</formula>
    </cfRule>
  </conditionalFormatting>
  <conditionalFormatting sqref="D29:F29">
    <cfRule type="cellIs" dxfId="303" priority="64" stopIfTrue="1" operator="equal">
      <formula>"""#N/A"""</formula>
    </cfRule>
  </conditionalFormatting>
  <conditionalFormatting sqref="F31:F38">
    <cfRule type="expression" dxfId="302" priority="63">
      <formula>ISERROR(F31)</formula>
    </cfRule>
  </conditionalFormatting>
  <conditionalFormatting sqref="D29:F29">
    <cfRule type="cellIs" dxfId="301" priority="62" stopIfTrue="1" operator="equal">
      <formula>"""#N/A"""</formula>
    </cfRule>
  </conditionalFormatting>
  <conditionalFormatting sqref="B30:E31 B34:G38 B32:B33 A30:A38 H30:H38 C33:G33 C32:E32 F31:G32">
    <cfRule type="cellIs" dxfId="300" priority="61" stopIfTrue="1" operator="equal">
      <formula>"""#N/A"""</formula>
    </cfRule>
  </conditionalFormatting>
  <conditionalFormatting sqref="F29 D31:G38 F27:H27">
    <cfRule type="expression" dxfId="299" priority="60">
      <formula>ISERROR(D27)</formula>
    </cfRule>
  </conditionalFormatting>
  <conditionalFormatting sqref="D29:F29">
    <cfRule type="cellIs" dxfId="298" priority="59" stopIfTrue="1" operator="equal">
      <formula>"""#N/A"""</formula>
    </cfRule>
  </conditionalFormatting>
  <conditionalFormatting sqref="F31:F38">
    <cfRule type="expression" dxfId="297" priority="58">
      <formula>ISERROR(F31)</formula>
    </cfRule>
  </conditionalFormatting>
  <conditionalFormatting sqref="D29:F29">
    <cfRule type="cellIs" dxfId="296" priority="57" stopIfTrue="1" operator="equal">
      <formula>"""#N/A"""</formula>
    </cfRule>
  </conditionalFormatting>
  <conditionalFormatting sqref="D29:F29">
    <cfRule type="cellIs" dxfId="295" priority="56" stopIfTrue="1" operator="equal">
      <formula>"""#N/A"""</formula>
    </cfRule>
  </conditionalFormatting>
  <conditionalFormatting sqref="F31:F38">
    <cfRule type="expression" dxfId="294" priority="55">
      <formula>ISERROR(F31)</formula>
    </cfRule>
  </conditionalFormatting>
  <conditionalFormatting sqref="D29:F29">
    <cfRule type="cellIs" dxfId="293" priority="54" stopIfTrue="1" operator="equal">
      <formula>"""#N/A"""</formula>
    </cfRule>
  </conditionalFormatting>
  <conditionalFormatting sqref="B30:E31 B34:G38 B32:B33 A30:A38 H30:H38 C33:G33 C32:E32 F31:G32">
    <cfRule type="cellIs" dxfId="292" priority="53" stopIfTrue="1" operator="equal">
      <formula>"""#N/A"""</formula>
    </cfRule>
  </conditionalFormatting>
  <conditionalFormatting sqref="F29 D31:G38 F27:H27">
    <cfRule type="expression" dxfId="291" priority="52">
      <formula>ISERROR(D27)</formula>
    </cfRule>
  </conditionalFormatting>
  <conditionalFormatting sqref="D29:F29">
    <cfRule type="cellIs" dxfId="290" priority="51" stopIfTrue="1" operator="equal">
      <formula>"""#N/A"""</formula>
    </cfRule>
  </conditionalFormatting>
  <conditionalFormatting sqref="F31:F38">
    <cfRule type="expression" dxfId="289" priority="50">
      <formula>ISERROR(F31)</formula>
    </cfRule>
  </conditionalFormatting>
  <conditionalFormatting sqref="D29:F29">
    <cfRule type="cellIs" dxfId="288" priority="49" stopIfTrue="1" operator="equal">
      <formula>"""#N/A"""</formula>
    </cfRule>
  </conditionalFormatting>
  <conditionalFormatting sqref="D29:F29">
    <cfRule type="cellIs" dxfId="287" priority="48" stopIfTrue="1" operator="equal">
      <formula>"""#N/A"""</formula>
    </cfRule>
  </conditionalFormatting>
  <conditionalFormatting sqref="F31:F38">
    <cfRule type="expression" dxfId="286" priority="47">
      <formula>ISERROR(F31)</formula>
    </cfRule>
  </conditionalFormatting>
  <conditionalFormatting sqref="D29:F29">
    <cfRule type="cellIs" dxfId="285" priority="46" stopIfTrue="1" operator="equal">
      <formula>"""#N/A"""</formula>
    </cfRule>
  </conditionalFormatting>
  <conditionalFormatting sqref="B30:E31 B34:G38 B32:B33 A30:A38 H30:H38 C33:G33 C32:E32 F31:G32">
    <cfRule type="cellIs" dxfId="284" priority="45" stopIfTrue="1" operator="equal">
      <formula>"""#N/A"""</formula>
    </cfRule>
  </conditionalFormatting>
  <conditionalFormatting sqref="F29 D31:G38 F27:H27">
    <cfRule type="expression" dxfId="283" priority="44">
      <formula>ISERROR(D27)</formula>
    </cfRule>
  </conditionalFormatting>
  <conditionalFormatting sqref="D29:F29">
    <cfRule type="cellIs" dxfId="282" priority="43" stopIfTrue="1" operator="equal">
      <formula>"""#N/A"""</formula>
    </cfRule>
  </conditionalFormatting>
  <conditionalFormatting sqref="F31:F38">
    <cfRule type="expression" dxfId="281" priority="42">
      <formula>ISERROR(F31)</formula>
    </cfRule>
  </conditionalFormatting>
  <conditionalFormatting sqref="D29:F29">
    <cfRule type="cellIs" dxfId="280" priority="41" stopIfTrue="1" operator="equal">
      <formula>"""#N/A"""</formula>
    </cfRule>
  </conditionalFormatting>
  <conditionalFormatting sqref="D29:F29">
    <cfRule type="cellIs" dxfId="279" priority="40" stopIfTrue="1" operator="equal">
      <formula>"""#N/A"""</formula>
    </cfRule>
  </conditionalFormatting>
  <conditionalFormatting sqref="F31:F38">
    <cfRule type="expression" dxfId="278" priority="39">
      <formula>ISERROR(F31)</formula>
    </cfRule>
  </conditionalFormatting>
  <conditionalFormatting sqref="D29:F29">
    <cfRule type="cellIs" dxfId="277" priority="38" stopIfTrue="1" operator="equal">
      <formula>"""#N/A"""</formula>
    </cfRule>
  </conditionalFormatting>
  <conditionalFormatting sqref="C43:E43 H43 A43:B51 C44:H51">
    <cfRule type="cellIs" dxfId="276" priority="37" stopIfTrue="1" operator="equal">
      <formula>"""#N/A"""</formula>
    </cfRule>
  </conditionalFormatting>
  <conditionalFormatting sqref="A42:F42 A40:H40 A43:H51 A41:D41">
    <cfRule type="expression" dxfId="275" priority="36">
      <formula>ISERROR(A40)</formula>
    </cfRule>
  </conditionalFormatting>
  <conditionalFormatting sqref="B47:G51 A43:A51 H43:H51 B43:E46 F44:G46">
    <cfRule type="cellIs" dxfId="274" priority="35" stopIfTrue="1" operator="equal">
      <formula>"""#N/A"""</formula>
    </cfRule>
  </conditionalFormatting>
  <conditionalFormatting sqref="A40:H40 A42:F42 A43:H51 A41:D41">
    <cfRule type="expression" dxfId="273" priority="34">
      <formula>ISERROR(A40)</formula>
    </cfRule>
  </conditionalFormatting>
  <conditionalFormatting sqref="D42:F42">
    <cfRule type="cellIs" dxfId="272" priority="33" stopIfTrue="1" operator="equal">
      <formula>"""#N/A"""</formula>
    </cfRule>
  </conditionalFormatting>
  <conditionalFormatting sqref="B47:G51 A43:A51 H43:H51 B43:E46 F44:G46">
    <cfRule type="cellIs" dxfId="271" priority="32" stopIfTrue="1" operator="equal">
      <formula>"""#N/A"""</formula>
    </cfRule>
  </conditionalFormatting>
  <conditionalFormatting sqref="F42 D44:G51 F40:H40">
    <cfRule type="expression" dxfId="270" priority="31">
      <formula>ISERROR(D40)</formula>
    </cfRule>
  </conditionalFormatting>
  <conditionalFormatting sqref="D42:F42">
    <cfRule type="cellIs" dxfId="269" priority="30" stopIfTrue="1" operator="equal">
      <formula>"""#N/A"""</formula>
    </cfRule>
  </conditionalFormatting>
  <conditionalFormatting sqref="F44:F51">
    <cfRule type="expression" dxfId="268" priority="29">
      <formula>ISERROR(F44)</formula>
    </cfRule>
  </conditionalFormatting>
  <conditionalFormatting sqref="D42:F42">
    <cfRule type="cellIs" dxfId="267" priority="28" stopIfTrue="1" operator="equal">
      <formula>"""#N/A"""</formula>
    </cfRule>
  </conditionalFormatting>
  <conditionalFormatting sqref="D42:F42">
    <cfRule type="cellIs" dxfId="266" priority="27" stopIfTrue="1" operator="equal">
      <formula>"""#N/A"""</formula>
    </cfRule>
  </conditionalFormatting>
  <conditionalFormatting sqref="F44:F51">
    <cfRule type="expression" dxfId="265" priority="26">
      <formula>ISERROR(F44)</formula>
    </cfRule>
  </conditionalFormatting>
  <conditionalFormatting sqref="D42:F42">
    <cfRule type="cellIs" dxfId="264" priority="25" stopIfTrue="1" operator="equal">
      <formula>"""#N/A"""</formula>
    </cfRule>
  </conditionalFormatting>
  <conditionalFormatting sqref="B43:E44 B47:G51 B45:B46 A43:A51 H43:H51 C46:G46 C45:E45 F44:G45">
    <cfRule type="cellIs" dxfId="263" priority="24" stopIfTrue="1" operator="equal">
      <formula>"""#N/A"""</formula>
    </cfRule>
  </conditionalFormatting>
  <conditionalFormatting sqref="F42 D44:G51 F40:H40">
    <cfRule type="expression" dxfId="262" priority="23">
      <formula>ISERROR(D40)</formula>
    </cfRule>
  </conditionalFormatting>
  <conditionalFormatting sqref="D42:F42">
    <cfRule type="cellIs" dxfId="261" priority="22" stopIfTrue="1" operator="equal">
      <formula>"""#N/A"""</formula>
    </cfRule>
  </conditionalFormatting>
  <conditionalFormatting sqref="F44:F51">
    <cfRule type="expression" dxfId="260" priority="21">
      <formula>ISERROR(F44)</formula>
    </cfRule>
  </conditionalFormatting>
  <conditionalFormatting sqref="D42:F42">
    <cfRule type="cellIs" dxfId="259" priority="20" stopIfTrue="1" operator="equal">
      <formula>"""#N/A"""</formula>
    </cfRule>
  </conditionalFormatting>
  <conditionalFormatting sqref="D42:F42">
    <cfRule type="cellIs" dxfId="258" priority="19" stopIfTrue="1" operator="equal">
      <formula>"""#N/A"""</formula>
    </cfRule>
  </conditionalFormatting>
  <conditionalFormatting sqref="F44:F51">
    <cfRule type="expression" dxfId="257" priority="18">
      <formula>ISERROR(F44)</formula>
    </cfRule>
  </conditionalFormatting>
  <conditionalFormatting sqref="D42:F42">
    <cfRule type="cellIs" dxfId="256" priority="17" stopIfTrue="1" operator="equal">
      <formula>"""#N/A"""</formula>
    </cfRule>
  </conditionalFormatting>
  <conditionalFormatting sqref="B43:E44 B47:G51 B45:B46 A43:A51 H43:H51 C46:G46 C45:E45 F44:G45">
    <cfRule type="cellIs" dxfId="255" priority="16" stopIfTrue="1" operator="equal">
      <formula>"""#N/A"""</formula>
    </cfRule>
  </conditionalFormatting>
  <conditionalFormatting sqref="F42 D44:G51 F40:H40">
    <cfRule type="expression" dxfId="254" priority="15">
      <formula>ISERROR(D40)</formula>
    </cfRule>
  </conditionalFormatting>
  <conditionalFormatting sqref="D42:F42">
    <cfRule type="cellIs" dxfId="253" priority="14" stopIfTrue="1" operator="equal">
      <formula>"""#N/A"""</formula>
    </cfRule>
  </conditionalFormatting>
  <conditionalFormatting sqref="F44:F51">
    <cfRule type="expression" dxfId="252" priority="13">
      <formula>ISERROR(F44)</formula>
    </cfRule>
  </conditionalFormatting>
  <conditionalFormatting sqref="D42:F42">
    <cfRule type="cellIs" dxfId="251" priority="12" stopIfTrue="1" operator="equal">
      <formula>"""#N/A"""</formula>
    </cfRule>
  </conditionalFormatting>
  <conditionalFormatting sqref="D42:F42">
    <cfRule type="cellIs" dxfId="250" priority="11" stopIfTrue="1" operator="equal">
      <formula>"""#N/A"""</formula>
    </cfRule>
  </conditionalFormatting>
  <conditionalFormatting sqref="F44:F51">
    <cfRule type="expression" dxfId="249" priority="10">
      <formula>ISERROR(F44)</formula>
    </cfRule>
  </conditionalFormatting>
  <conditionalFormatting sqref="D42:F42">
    <cfRule type="cellIs" dxfId="248" priority="9" stopIfTrue="1" operator="equal">
      <formula>"""#N/A"""</formula>
    </cfRule>
  </conditionalFormatting>
  <conditionalFormatting sqref="B43:E44 B47:G51 B45:B46 A43:A51 H43:H51 C46:G46 C45:E45 F44:G45">
    <cfRule type="cellIs" dxfId="247" priority="8" stopIfTrue="1" operator="equal">
      <formula>"""#N/A"""</formula>
    </cfRule>
  </conditionalFormatting>
  <conditionalFormatting sqref="F42 D44:G51 F40:H40">
    <cfRule type="expression" dxfId="246" priority="7">
      <formula>ISERROR(D40)</formula>
    </cfRule>
  </conditionalFormatting>
  <conditionalFormatting sqref="D42:F42">
    <cfRule type="cellIs" dxfId="245" priority="6" stopIfTrue="1" operator="equal">
      <formula>"""#N/A"""</formula>
    </cfRule>
  </conditionalFormatting>
  <conditionalFormatting sqref="F44:F51">
    <cfRule type="expression" dxfId="244" priority="5">
      <formula>ISERROR(F44)</formula>
    </cfRule>
  </conditionalFormatting>
  <conditionalFormatting sqref="D42:F42">
    <cfRule type="cellIs" dxfId="243" priority="4" stopIfTrue="1" operator="equal">
      <formula>"""#N/A"""</formula>
    </cfRule>
  </conditionalFormatting>
  <conditionalFormatting sqref="D42:F42">
    <cfRule type="cellIs" dxfId="242" priority="3" stopIfTrue="1" operator="equal">
      <formula>"""#N/A"""</formula>
    </cfRule>
  </conditionalFormatting>
  <conditionalFormatting sqref="F44:F51">
    <cfRule type="expression" dxfId="241" priority="2">
      <formula>ISERROR(F44)</formula>
    </cfRule>
  </conditionalFormatting>
  <conditionalFormatting sqref="D42:F42">
    <cfRule type="cellIs" dxfId="240" priority="1" stopIfTrue="1" operator="equal">
      <formula>"""#N/A"""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O13" sqref="O13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8"/>
      <c r="I7" s="416"/>
      <c r="J7" s="416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8"/>
      <c r="I8" s="416"/>
      <c r="J8" s="416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8"/>
      <c r="I9" s="416"/>
      <c r="J9" s="416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8"/>
      <c r="I10" s="416"/>
      <c r="J10" s="416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8"/>
      <c r="I11" s="416"/>
      <c r="J11" s="416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8"/>
      <c r="I12" s="416"/>
      <c r="J12" s="416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8"/>
      <c r="I13" s="416"/>
      <c r="J13" s="416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8"/>
      <c r="H14" s="228"/>
      <c r="I14" s="416"/>
      <c r="J14" s="416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8"/>
      <c r="H15" s="228"/>
      <c r="I15" s="416"/>
      <c r="J15" s="416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8"/>
      <c r="H16" s="228"/>
      <c r="I16" s="416"/>
      <c r="J16" s="416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8"/>
      <c r="H17" s="228"/>
      <c r="I17" s="416"/>
      <c r="J17" s="416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8"/>
      <c r="H18" s="228"/>
      <c r="I18" s="416"/>
      <c r="J18" s="416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8"/>
      <c r="H19" s="228"/>
      <c r="I19" s="416"/>
      <c r="J19" s="416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8"/>
      <c r="H20" s="228"/>
      <c r="I20" s="416"/>
      <c r="J20" s="416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8"/>
      <c r="H21" s="228"/>
      <c r="I21" s="416"/>
      <c r="J21" s="416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8"/>
      <c r="H22" s="228"/>
      <c r="I22" s="416"/>
      <c r="J22" s="416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A3:B3"/>
    <mergeCell ref="A4:A6"/>
    <mergeCell ref="B4:B6"/>
    <mergeCell ref="C4:C6"/>
    <mergeCell ref="D4:D6"/>
    <mergeCell ref="A1:C1"/>
    <mergeCell ref="E1:P1"/>
    <mergeCell ref="Q1:Y1"/>
    <mergeCell ref="A2:B2"/>
    <mergeCell ref="D2:G2"/>
    <mergeCell ref="H2:L2"/>
    <mergeCell ref="M2:Q2"/>
    <mergeCell ref="G6:H6"/>
    <mergeCell ref="I6:K6"/>
    <mergeCell ref="L6:M6"/>
    <mergeCell ref="N6:O6"/>
    <mergeCell ref="E4:E6"/>
    <mergeCell ref="F4:F6"/>
    <mergeCell ref="G4:H5"/>
    <mergeCell ref="I4:K5"/>
    <mergeCell ref="Q4:R5"/>
    <mergeCell ref="S4:T5"/>
    <mergeCell ref="U4:V5"/>
    <mergeCell ref="L4:M5"/>
    <mergeCell ref="N4:O5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I22:J22"/>
    <mergeCell ref="I16:J16"/>
    <mergeCell ref="I17:J17"/>
    <mergeCell ref="I18:J18"/>
    <mergeCell ref="I19:J19"/>
    <mergeCell ref="I20:J20"/>
    <mergeCell ref="I21:J21"/>
  </mergeCells>
  <conditionalFormatting sqref="F3:F4 A4:E65535 F7:F65535 M3:IV1048576 E1 Z1:IV1 G3:L65535 D2 M2:N2 R2:IV2 A3 C3:E3 A1:C2">
    <cfRule type="expression" dxfId="239" priority="16">
      <formula>ISERROR(A1)</formula>
    </cfRule>
  </conditionalFormatting>
  <conditionalFormatting sqref="F7:F22">
    <cfRule type="cellIs" dxfId="238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37" priority="14">
      <formula>ISERROR(A1)</formula>
    </cfRule>
  </conditionalFormatting>
  <conditionalFormatting sqref="F7:F22">
    <cfRule type="cellIs" dxfId="236" priority="13" stopIfTrue="1" operator="equal">
      <formula>"""#N/A"""</formula>
    </cfRule>
  </conditionalFormatting>
  <conditionalFormatting sqref="F3:F4 A4:E65535 F7:F65535 A1:C2 M3:IV1048576 E1 Z1:IV1 M2:N2 R2:IV2 A3 C3:E3">
    <cfRule type="expression" dxfId="235" priority="12">
      <formula>ISERROR(A1)</formula>
    </cfRule>
  </conditionalFormatting>
  <conditionalFormatting sqref="F7:F22">
    <cfRule type="cellIs" dxfId="234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33" priority="10">
      <formula>ISERROR(A1)</formula>
    </cfRule>
  </conditionalFormatting>
  <conditionalFormatting sqref="F7:F22">
    <cfRule type="cellIs" dxfId="232" priority="9" stopIfTrue="1" operator="equal">
      <formula>"""#N/A"""</formula>
    </cfRule>
  </conditionalFormatting>
  <conditionalFormatting sqref="F3:F4 A4:E65535 F7:F65535 A1:C2 M3:IV1048576 E1 Z1:IV1 M2:N2 R2:IV2 A3 C3:E3">
    <cfRule type="expression" dxfId="231" priority="8">
      <formula>ISERROR(A1)</formula>
    </cfRule>
  </conditionalFormatting>
  <conditionalFormatting sqref="F7:F22">
    <cfRule type="cellIs" dxfId="230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29" priority="6">
      <formula>ISERROR(A1)</formula>
    </cfRule>
  </conditionalFormatting>
  <conditionalFormatting sqref="F7:F22">
    <cfRule type="cellIs" dxfId="228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227" priority="4">
      <formula>ISERROR(A1)</formula>
    </cfRule>
  </conditionalFormatting>
  <conditionalFormatting sqref="F7:F22">
    <cfRule type="cellIs" dxfId="226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225" priority="2">
      <formula>ISERROR(A1)</formula>
    </cfRule>
  </conditionalFormatting>
  <conditionalFormatting sqref="F7:F22">
    <cfRule type="cellIs" dxfId="224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223" priority="16">
      <formula>ISERROR(A1)</formula>
    </cfRule>
  </conditionalFormatting>
  <conditionalFormatting sqref="F7:F22">
    <cfRule type="cellIs" dxfId="222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21" priority="14">
      <formula>ISERROR(A1)</formula>
    </cfRule>
  </conditionalFormatting>
  <conditionalFormatting sqref="F7:F22">
    <cfRule type="cellIs" dxfId="220" priority="13" stopIfTrue="1" operator="equal">
      <formula>"""#N/A"""</formula>
    </cfRule>
  </conditionalFormatting>
  <conditionalFormatting sqref="F3:F4 A4:E65535 F7:F65535 A1:C2 M3:IV1048576 E1 Z1:IV1 M2:N2 R2:IV2 A3 C3:E3">
    <cfRule type="expression" dxfId="219" priority="12">
      <formula>ISERROR(A1)</formula>
    </cfRule>
  </conditionalFormatting>
  <conditionalFormatting sqref="F7:F22">
    <cfRule type="cellIs" dxfId="218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17" priority="10">
      <formula>ISERROR(A1)</formula>
    </cfRule>
  </conditionalFormatting>
  <conditionalFormatting sqref="F7:F22">
    <cfRule type="cellIs" dxfId="216" priority="9" stopIfTrue="1" operator="equal">
      <formula>"""#N/A"""</formula>
    </cfRule>
  </conditionalFormatting>
  <conditionalFormatting sqref="F3:F4 A4:E65535 F7:F65535 A1:C2 M3:IV1048576 E1 Z1:IV1 M2:N2 R2:IV2 A3 C3:E3">
    <cfRule type="expression" dxfId="215" priority="8">
      <formula>ISERROR(A1)</formula>
    </cfRule>
  </conditionalFormatting>
  <conditionalFormatting sqref="F7:F22">
    <cfRule type="cellIs" dxfId="214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13" priority="6">
      <formula>ISERROR(A1)</formula>
    </cfRule>
  </conditionalFormatting>
  <conditionalFormatting sqref="F7:F22">
    <cfRule type="cellIs" dxfId="212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211" priority="4">
      <formula>ISERROR(A1)</formula>
    </cfRule>
  </conditionalFormatting>
  <conditionalFormatting sqref="F7:F22">
    <cfRule type="cellIs" dxfId="210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209" priority="2">
      <formula>ISERROR(A1)</formula>
    </cfRule>
  </conditionalFormatting>
  <conditionalFormatting sqref="F7:F22">
    <cfRule type="cellIs" dxfId="208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207" priority="16">
      <formula>ISERROR(A1)</formula>
    </cfRule>
  </conditionalFormatting>
  <conditionalFormatting sqref="F7:F22">
    <cfRule type="cellIs" dxfId="206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05" priority="14">
      <formula>ISERROR(A1)</formula>
    </cfRule>
  </conditionalFormatting>
  <conditionalFormatting sqref="F7:F22">
    <cfRule type="cellIs" dxfId="204" priority="13" stopIfTrue="1" operator="equal">
      <formula>"""#N/A"""</formula>
    </cfRule>
  </conditionalFormatting>
  <conditionalFormatting sqref="F3:F4 A4:E65535 F7:F65535 A1:C2 M3:IV1048576 E1 Z1:IV1 M2:N2 R2:IV2 A3 C3:E3">
    <cfRule type="expression" dxfId="203" priority="12">
      <formula>ISERROR(A1)</formula>
    </cfRule>
  </conditionalFormatting>
  <conditionalFormatting sqref="F7:F22">
    <cfRule type="cellIs" dxfId="202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01" priority="10">
      <formula>ISERROR(A1)</formula>
    </cfRule>
  </conditionalFormatting>
  <conditionalFormatting sqref="F7:F22">
    <cfRule type="cellIs" dxfId="200" priority="9" stopIfTrue="1" operator="equal">
      <formula>"""#N/A"""</formula>
    </cfRule>
  </conditionalFormatting>
  <conditionalFormatting sqref="F3:F4 A4:E65535 F7:F65535 A1:C2 M3:IV1048576 E1 Z1:IV1 M2:N2 R2:IV2 A3 C3:E3">
    <cfRule type="expression" dxfId="199" priority="8">
      <formula>ISERROR(A1)</formula>
    </cfRule>
  </conditionalFormatting>
  <conditionalFormatting sqref="F7:F22">
    <cfRule type="cellIs" dxfId="198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97" priority="6">
      <formula>ISERROR(A1)</formula>
    </cfRule>
  </conditionalFormatting>
  <conditionalFormatting sqref="F7:F22">
    <cfRule type="cellIs" dxfId="196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95" priority="4">
      <formula>ISERROR(A1)</formula>
    </cfRule>
  </conditionalFormatting>
  <conditionalFormatting sqref="F7:F22">
    <cfRule type="cellIs" dxfId="194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93" priority="2">
      <formula>ISERROR(A1)</formula>
    </cfRule>
  </conditionalFormatting>
  <conditionalFormatting sqref="F7:F22">
    <cfRule type="cellIs" dxfId="192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91" priority="16">
      <formula>ISERROR(A1)</formula>
    </cfRule>
  </conditionalFormatting>
  <conditionalFormatting sqref="F7:F22">
    <cfRule type="cellIs" dxfId="190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89" priority="14">
      <formula>ISERROR(A1)</formula>
    </cfRule>
  </conditionalFormatting>
  <conditionalFormatting sqref="F7:F22">
    <cfRule type="cellIs" dxfId="188" priority="13" stopIfTrue="1" operator="equal">
      <formula>"""#N/A"""</formula>
    </cfRule>
  </conditionalFormatting>
  <conditionalFormatting sqref="F3:F4 A4:E65535 F7:F65535 A1:C2 M3:IV1048576 E1 Z1:IV1 M2:N2 R2:IV2 A3 C3:E3">
    <cfRule type="expression" dxfId="187" priority="12">
      <formula>ISERROR(A1)</formula>
    </cfRule>
  </conditionalFormatting>
  <conditionalFormatting sqref="F7:F22">
    <cfRule type="cellIs" dxfId="186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85" priority="10">
      <formula>ISERROR(A1)</formula>
    </cfRule>
  </conditionalFormatting>
  <conditionalFormatting sqref="F7:F22">
    <cfRule type="cellIs" dxfId="184" priority="9" stopIfTrue="1" operator="equal">
      <formula>"""#N/A"""</formula>
    </cfRule>
  </conditionalFormatting>
  <conditionalFormatting sqref="F3:F4 A4:E65535 F7:F65535 A1:C2 M3:IV1048576 E1 Z1:IV1 M2:N2 R2:IV2 A3 C3:E3">
    <cfRule type="expression" dxfId="183" priority="8">
      <formula>ISERROR(A1)</formula>
    </cfRule>
  </conditionalFormatting>
  <conditionalFormatting sqref="F7:F22">
    <cfRule type="cellIs" dxfId="182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81" priority="6">
      <formula>ISERROR(A1)</formula>
    </cfRule>
  </conditionalFormatting>
  <conditionalFormatting sqref="F7:F22">
    <cfRule type="cellIs" dxfId="180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79" priority="4">
      <formula>ISERROR(A1)</formula>
    </cfRule>
  </conditionalFormatting>
  <conditionalFormatting sqref="F7:F22">
    <cfRule type="cellIs" dxfId="178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77" priority="2">
      <formula>ISERROR(A1)</formula>
    </cfRule>
  </conditionalFormatting>
  <conditionalFormatting sqref="F7:F22">
    <cfRule type="cellIs" dxfId="176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75" priority="16">
      <formula>ISERROR(A1)</formula>
    </cfRule>
  </conditionalFormatting>
  <conditionalFormatting sqref="F7:F22">
    <cfRule type="cellIs" dxfId="174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73" priority="14">
      <formula>ISERROR(A1)</formula>
    </cfRule>
  </conditionalFormatting>
  <conditionalFormatting sqref="F7:F22">
    <cfRule type="cellIs" dxfId="172" priority="13" stopIfTrue="1" operator="equal">
      <formula>"""#N/A"""</formula>
    </cfRule>
  </conditionalFormatting>
  <conditionalFormatting sqref="F3:F4 A4:E65535 F7:F65535 A1:C2 M3:IV1048576 E1 Z1:IV1 M2:N2 R2:IV2 A3 C3:E3">
    <cfRule type="expression" dxfId="171" priority="12">
      <formula>ISERROR(A1)</formula>
    </cfRule>
  </conditionalFormatting>
  <conditionalFormatting sqref="F7:F22">
    <cfRule type="cellIs" dxfId="170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69" priority="10">
      <formula>ISERROR(A1)</formula>
    </cfRule>
  </conditionalFormatting>
  <conditionalFormatting sqref="F7:F22">
    <cfRule type="cellIs" dxfId="168" priority="9" stopIfTrue="1" operator="equal">
      <formula>"""#N/A"""</formula>
    </cfRule>
  </conditionalFormatting>
  <conditionalFormatting sqref="F3:F4 A4:E65535 F7:F65535 A1:C2 M3:IV1048576 E1 Z1:IV1 M2:N2 R2:IV2 A3 C3:E3">
    <cfRule type="expression" dxfId="167" priority="8">
      <formula>ISERROR(A1)</formula>
    </cfRule>
  </conditionalFormatting>
  <conditionalFormatting sqref="F7:F22">
    <cfRule type="cellIs" dxfId="166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65" priority="6">
      <formula>ISERROR(A1)</formula>
    </cfRule>
  </conditionalFormatting>
  <conditionalFormatting sqref="F7:F22">
    <cfRule type="cellIs" dxfId="164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63" priority="4">
      <formula>ISERROR(A1)</formula>
    </cfRule>
  </conditionalFormatting>
  <conditionalFormatting sqref="F7:F22">
    <cfRule type="cellIs" dxfId="162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61" priority="2">
      <formula>ISERROR(A1)</formula>
    </cfRule>
  </conditionalFormatting>
  <conditionalFormatting sqref="F7:F22">
    <cfRule type="cellIs" dxfId="160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59" priority="16">
      <formula>ISERROR(A1)</formula>
    </cfRule>
  </conditionalFormatting>
  <conditionalFormatting sqref="F7:F22">
    <cfRule type="cellIs" dxfId="158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57" priority="14">
      <formula>ISERROR(A1)</formula>
    </cfRule>
  </conditionalFormatting>
  <conditionalFormatting sqref="F7:F22">
    <cfRule type="cellIs" dxfId="156" priority="13" stopIfTrue="1" operator="equal">
      <formula>"""#N/A"""</formula>
    </cfRule>
  </conditionalFormatting>
  <conditionalFormatting sqref="F3:F4 A4:E65535 F7:F65535 A1:C2 M3:IV1048576 E1 Z1:IV1 M2:N2 R2:IV2 A3 C3:E3">
    <cfRule type="expression" dxfId="155" priority="12">
      <formula>ISERROR(A1)</formula>
    </cfRule>
  </conditionalFormatting>
  <conditionalFormatting sqref="F7:F22">
    <cfRule type="cellIs" dxfId="154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53" priority="10">
      <formula>ISERROR(A1)</formula>
    </cfRule>
  </conditionalFormatting>
  <conditionalFormatting sqref="F7:F22">
    <cfRule type="cellIs" dxfId="152" priority="9" stopIfTrue="1" operator="equal">
      <formula>"""#N/A"""</formula>
    </cfRule>
  </conditionalFormatting>
  <conditionalFormatting sqref="F3:F4 A4:E65535 F7:F65535 A1:C2 M3:IV1048576 E1 Z1:IV1 M2:N2 R2:IV2 A3 C3:E3">
    <cfRule type="expression" dxfId="151" priority="8">
      <formula>ISERROR(A1)</formula>
    </cfRule>
  </conditionalFormatting>
  <conditionalFormatting sqref="F7:F22">
    <cfRule type="cellIs" dxfId="150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49" priority="6">
      <formula>ISERROR(A1)</formula>
    </cfRule>
  </conditionalFormatting>
  <conditionalFormatting sqref="F7:F22">
    <cfRule type="cellIs" dxfId="148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47" priority="4">
      <formula>ISERROR(A1)</formula>
    </cfRule>
  </conditionalFormatting>
  <conditionalFormatting sqref="F7:F22">
    <cfRule type="cellIs" dxfId="146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45" priority="2">
      <formula>ISERROR(A1)</formula>
    </cfRule>
  </conditionalFormatting>
  <conditionalFormatting sqref="F7:F22">
    <cfRule type="cellIs" dxfId="144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43" priority="16">
      <formula>ISERROR(A1)</formula>
    </cfRule>
  </conditionalFormatting>
  <conditionalFormatting sqref="F7:F22">
    <cfRule type="cellIs" dxfId="142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41" priority="14">
      <formula>ISERROR(A1)</formula>
    </cfRule>
  </conditionalFormatting>
  <conditionalFormatting sqref="F7:F22">
    <cfRule type="cellIs" dxfId="140" priority="13" stopIfTrue="1" operator="equal">
      <formula>"""#N/A"""</formula>
    </cfRule>
  </conditionalFormatting>
  <conditionalFormatting sqref="F3:F4 A4:E65535 F7:F65535 A1:C2 M3:IV1048576 E1 Z1:IV1 M2:N2 R2:IV2 A3 C3:E3">
    <cfRule type="expression" dxfId="139" priority="12">
      <formula>ISERROR(A1)</formula>
    </cfRule>
  </conditionalFormatting>
  <conditionalFormatting sqref="F7:F22">
    <cfRule type="cellIs" dxfId="138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37" priority="10">
      <formula>ISERROR(A1)</formula>
    </cfRule>
  </conditionalFormatting>
  <conditionalFormatting sqref="F7:F22">
    <cfRule type="cellIs" dxfId="136" priority="9" stopIfTrue="1" operator="equal">
      <formula>"""#N/A"""</formula>
    </cfRule>
  </conditionalFormatting>
  <conditionalFormatting sqref="F3:F4 A4:E65535 F7:F65535 A1:C2 M3:IV1048576 E1 Z1:IV1 M2:N2 R2:IV2 A3 C3:E3">
    <cfRule type="expression" dxfId="135" priority="8">
      <formula>ISERROR(A1)</formula>
    </cfRule>
  </conditionalFormatting>
  <conditionalFormatting sqref="F7:F22">
    <cfRule type="cellIs" dxfId="134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33" priority="6">
      <formula>ISERROR(A1)</formula>
    </cfRule>
  </conditionalFormatting>
  <conditionalFormatting sqref="F7:F22">
    <cfRule type="cellIs" dxfId="132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31" priority="4">
      <formula>ISERROR(A1)</formula>
    </cfRule>
  </conditionalFormatting>
  <conditionalFormatting sqref="F7:F22">
    <cfRule type="cellIs" dxfId="130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29" priority="2">
      <formula>ISERROR(A1)</formula>
    </cfRule>
  </conditionalFormatting>
  <conditionalFormatting sqref="F7:F22">
    <cfRule type="cellIs" dxfId="128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27" priority="16">
      <formula>ISERROR(A1)</formula>
    </cfRule>
  </conditionalFormatting>
  <conditionalFormatting sqref="F7:F22">
    <cfRule type="cellIs" dxfId="126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25" priority="14">
      <formula>ISERROR(A1)</formula>
    </cfRule>
  </conditionalFormatting>
  <conditionalFormatting sqref="F7:F22">
    <cfRule type="cellIs" dxfId="124" priority="13" stopIfTrue="1" operator="equal">
      <formula>"""#N/A"""</formula>
    </cfRule>
  </conditionalFormatting>
  <conditionalFormatting sqref="F3:F4 A4:E65535 F7:F65535 A1:C2 M3:IV1048576 E1 Z1:IV1 M2:N2 R2:IV2 A3 C3:E3">
    <cfRule type="expression" dxfId="123" priority="12">
      <formula>ISERROR(A1)</formula>
    </cfRule>
  </conditionalFormatting>
  <conditionalFormatting sqref="F7:F22">
    <cfRule type="cellIs" dxfId="122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21" priority="10">
      <formula>ISERROR(A1)</formula>
    </cfRule>
  </conditionalFormatting>
  <conditionalFormatting sqref="F7:F22">
    <cfRule type="cellIs" dxfId="120" priority="9" stopIfTrue="1" operator="equal">
      <formula>"""#N/A"""</formula>
    </cfRule>
  </conditionalFormatting>
  <conditionalFormatting sqref="F3:F4 A4:E65535 F7:F65535 A1:C2 M3:IV1048576 E1 Z1:IV1 M2:N2 R2:IV2 A3 C3:E3">
    <cfRule type="expression" dxfId="119" priority="8">
      <formula>ISERROR(A1)</formula>
    </cfRule>
  </conditionalFormatting>
  <conditionalFormatting sqref="F7:F22">
    <cfRule type="cellIs" dxfId="118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17" priority="6">
      <formula>ISERROR(A1)</formula>
    </cfRule>
  </conditionalFormatting>
  <conditionalFormatting sqref="F7:F22">
    <cfRule type="cellIs" dxfId="116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15" priority="4">
      <formula>ISERROR(A1)</formula>
    </cfRule>
  </conditionalFormatting>
  <conditionalFormatting sqref="F7:F22">
    <cfRule type="cellIs" dxfId="114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13" priority="2">
      <formula>ISERROR(A1)</formula>
    </cfRule>
  </conditionalFormatting>
  <conditionalFormatting sqref="F7:F22">
    <cfRule type="cellIs" dxfId="112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07"/>
      <c r="I7" s="416"/>
      <c r="J7" s="416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07"/>
      <c r="I8" s="416"/>
      <c r="J8" s="41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07"/>
      <c r="I9" s="416"/>
      <c r="J9" s="416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07"/>
      <c r="I10" s="416"/>
      <c r="J10" s="416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07"/>
      <c r="I11" s="416"/>
      <c r="J11" s="416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07"/>
      <c r="I12" s="416"/>
      <c r="J12" s="416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07"/>
      <c r="I13" s="416"/>
      <c r="J13" s="416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07"/>
      <c r="H14" s="207"/>
      <c r="I14" s="416"/>
      <c r="J14" s="416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07"/>
      <c r="H15" s="207"/>
      <c r="I15" s="416"/>
      <c r="J15" s="416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07"/>
      <c r="H16" s="207"/>
      <c r="I16" s="416"/>
      <c r="J16" s="416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07"/>
      <c r="H17" s="207"/>
      <c r="I17" s="416"/>
      <c r="J17" s="416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07"/>
      <c r="H18" s="207"/>
      <c r="I18" s="416"/>
      <c r="J18" s="41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07"/>
      <c r="H19" s="207"/>
      <c r="I19" s="416"/>
      <c r="J19" s="41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07"/>
      <c r="H20" s="207"/>
      <c r="I20" s="416"/>
      <c r="J20" s="416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07"/>
      <c r="H21" s="207"/>
      <c r="I21" s="416"/>
      <c r="J21" s="416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07"/>
      <c r="H22" s="207"/>
      <c r="I22" s="416"/>
      <c r="J22" s="416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M2:Q2"/>
    <mergeCell ref="A3:B3"/>
    <mergeCell ref="Q1:Y1"/>
    <mergeCell ref="D2:G2"/>
    <mergeCell ref="H2:L2"/>
    <mergeCell ref="A1:C1"/>
    <mergeCell ref="E1:P1"/>
    <mergeCell ref="I22:J22"/>
    <mergeCell ref="I20:J20"/>
    <mergeCell ref="I21:J21"/>
    <mergeCell ref="I19:J19"/>
    <mergeCell ref="I17:J17"/>
    <mergeCell ref="I18:J18"/>
    <mergeCell ref="L4:M5"/>
    <mergeCell ref="E4:E6"/>
    <mergeCell ref="F4:F6"/>
    <mergeCell ref="I4:K5"/>
    <mergeCell ref="U6:V6"/>
    <mergeCell ref="Q6:R6"/>
    <mergeCell ref="I15:J15"/>
    <mergeCell ref="I16:J16"/>
    <mergeCell ref="G6:H6"/>
    <mergeCell ref="I6:K6"/>
    <mergeCell ref="L6:M6"/>
    <mergeCell ref="I12:J12"/>
    <mergeCell ref="I14:J14"/>
    <mergeCell ref="I8:J8"/>
    <mergeCell ref="I9:J9"/>
    <mergeCell ref="I10:J10"/>
    <mergeCell ref="I11:J11"/>
    <mergeCell ref="I7:J7"/>
    <mergeCell ref="I13:J13"/>
    <mergeCell ref="Y4:Y6"/>
    <mergeCell ref="A2:B2"/>
    <mergeCell ref="A4:A6"/>
    <mergeCell ref="B4:B6"/>
    <mergeCell ref="C4:C6"/>
    <mergeCell ref="D4:D6"/>
    <mergeCell ref="S6:T6"/>
    <mergeCell ref="W4:X5"/>
    <mergeCell ref="N4:O5"/>
    <mergeCell ref="P4:P6"/>
    <mergeCell ref="Q4:R5"/>
    <mergeCell ref="S4:T5"/>
    <mergeCell ref="U4:V5"/>
    <mergeCell ref="N6:O6"/>
    <mergeCell ref="W6:X6"/>
    <mergeCell ref="G4:H5"/>
  </mergeCells>
  <phoneticPr fontId="4" type="noConversion"/>
  <conditionalFormatting sqref="F3:F4 A4:E65535 F7:F65535 M3:IV1048576 E1 Z1:IV1 G3:L65535 D2 M2:N2 R2:IV2 A3 C3:E3 A1:C2">
    <cfRule type="expression" dxfId="111" priority="16">
      <formula>ISERROR(A1)</formula>
    </cfRule>
  </conditionalFormatting>
  <conditionalFormatting sqref="F7:F22">
    <cfRule type="cellIs" dxfId="110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09" priority="14">
      <formula>ISERROR(A1)</formula>
    </cfRule>
  </conditionalFormatting>
  <conditionalFormatting sqref="F7:F22">
    <cfRule type="cellIs" dxfId="108" priority="13" stopIfTrue="1" operator="equal">
      <formula>"""#N/A"""</formula>
    </cfRule>
  </conditionalFormatting>
  <conditionalFormatting sqref="F3:F4 A4:E65535 F7:F65535 A1:C2 M3:IV1048576 E1 Z1:IV1 M2:N2 R2:IV2 A3 C3:E3">
    <cfRule type="expression" dxfId="107" priority="12">
      <formula>ISERROR(A1)</formula>
    </cfRule>
  </conditionalFormatting>
  <conditionalFormatting sqref="F7:F22">
    <cfRule type="cellIs" dxfId="106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05" priority="10">
      <formula>ISERROR(A1)</formula>
    </cfRule>
  </conditionalFormatting>
  <conditionalFormatting sqref="F7:F22">
    <cfRule type="cellIs" dxfId="104" priority="9" stopIfTrue="1" operator="equal">
      <formula>"""#N/A"""</formula>
    </cfRule>
  </conditionalFormatting>
  <conditionalFormatting sqref="F3:F4 A4:E65535 F7:F65535 A1:C2 M3:IV1048576 E1 Z1:IV1 M2:N2 R2:IV2 A3 C3:E3">
    <cfRule type="expression" dxfId="103" priority="8">
      <formula>ISERROR(A1)</formula>
    </cfRule>
  </conditionalFormatting>
  <conditionalFormatting sqref="F7:F22">
    <cfRule type="cellIs" dxfId="102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01" priority="6">
      <formula>ISERROR(A1)</formula>
    </cfRule>
  </conditionalFormatting>
  <conditionalFormatting sqref="F7:F22">
    <cfRule type="cellIs" dxfId="100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99" priority="4">
      <formula>ISERROR(A1)</formula>
    </cfRule>
  </conditionalFormatting>
  <conditionalFormatting sqref="F7:F22">
    <cfRule type="cellIs" dxfId="98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97" priority="2">
      <formula>ISERROR(A1)</formula>
    </cfRule>
  </conditionalFormatting>
  <conditionalFormatting sqref="F7:F22">
    <cfRule type="cellIs" dxfId="96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AB1016"/>
  <sheetViews>
    <sheetView showZeros="0" tabSelected="1" topLeftCell="B1006" zoomScale="106" zoomScaleNormal="106" zoomScaleSheetLayoutView="62" workbookViewId="0">
      <selection activeCell="G1015" sqref="G1015"/>
    </sheetView>
  </sheetViews>
  <sheetFormatPr defaultRowHeight="19.5" outlineLevelCol="2" x14ac:dyDescent="0.4"/>
  <cols>
    <col min="1" max="1" width="9" style="203" customWidth="1"/>
    <col min="2" max="2" width="13.7109375" style="234" customWidth="1" outlineLevel="2"/>
    <col min="3" max="3" width="28.7109375" style="144" customWidth="1" outlineLevel="2"/>
    <col min="4" max="4" width="24.140625" style="144" bestFit="1" customWidth="1" outlineLevel="1"/>
    <col min="5" max="5" width="13.5703125" style="149" customWidth="1"/>
    <col min="6" max="6" width="12.28515625" style="146" customWidth="1"/>
    <col min="7" max="7" width="10.28515625" style="87" customWidth="1"/>
    <col min="8" max="8" width="5.28515625" style="152" customWidth="1"/>
    <col min="9" max="9" width="6" style="152" customWidth="1"/>
    <col min="10" max="10" width="16.140625" style="153" bestFit="1" customWidth="1"/>
    <col min="11" max="11" width="24.42578125" style="153" bestFit="1" customWidth="1"/>
    <col min="12" max="12" width="5.140625" style="87" bestFit="1" customWidth="1"/>
    <col min="13" max="13" width="8.28515625" style="87" bestFit="1" customWidth="1"/>
    <col min="14" max="14" width="9.140625" style="153"/>
    <col min="15" max="15" width="5.28515625" style="153" customWidth="1"/>
    <col min="16" max="16" width="6" style="153" customWidth="1"/>
    <col min="17" max="17" width="16.140625" style="153" bestFit="1" customWidth="1"/>
    <col min="18" max="18" width="17.28515625" style="153" bestFit="1" customWidth="1"/>
    <col min="19" max="19" width="5.140625" style="153" bestFit="1" customWidth="1"/>
    <col min="20" max="20" width="8.28515625" style="153" bestFit="1" customWidth="1"/>
    <col min="21" max="16384" width="9.140625" style="153"/>
  </cols>
  <sheetData>
    <row r="1" spans="1:28" ht="27.75" customHeight="1" x14ac:dyDescent="0.45">
      <c r="A1" s="239"/>
      <c r="B1" s="336" t="str">
        <f>Timetable!B1</f>
        <v>SDS Seniors Perth 09/9/15</v>
      </c>
      <c r="C1" s="337"/>
      <c r="D1" s="337"/>
      <c r="E1" s="337"/>
    </row>
    <row r="2" spans="1:28" ht="24" x14ac:dyDescent="0.45">
      <c r="A2" s="239"/>
      <c r="B2" s="235"/>
      <c r="C2" s="334" t="s">
        <v>28</v>
      </c>
      <c r="D2" s="335"/>
      <c r="E2" s="154"/>
    </row>
    <row r="3" spans="1:28" x14ac:dyDescent="0.4">
      <c r="A3" s="240"/>
      <c r="B3" s="236"/>
      <c r="C3" s="156"/>
      <c r="D3" s="156"/>
      <c r="E3" s="154"/>
      <c r="F3" s="154"/>
    </row>
    <row r="4" spans="1:28" s="157" customFormat="1" ht="18.95" customHeight="1" x14ac:dyDescent="0.4">
      <c r="A4" s="203" t="s">
        <v>0</v>
      </c>
      <c r="B4" s="324" t="s">
        <v>445</v>
      </c>
      <c r="C4" s="324" t="s">
        <v>8</v>
      </c>
      <c r="D4" s="338" t="s">
        <v>490</v>
      </c>
      <c r="E4" s="339"/>
      <c r="F4" s="339"/>
      <c r="G4" s="152"/>
      <c r="H4" s="152"/>
      <c r="I4" s="152"/>
      <c r="L4" s="152"/>
      <c r="M4" s="152"/>
      <c r="U4" s="153"/>
      <c r="V4" s="153"/>
      <c r="W4" s="153"/>
      <c r="X4" s="153"/>
      <c r="Y4" s="153"/>
      <c r="Z4" s="153"/>
      <c r="AA4" s="153"/>
      <c r="AB4" s="153"/>
    </row>
    <row r="5" spans="1:28" s="157" customFormat="1" ht="18.95" customHeight="1" x14ac:dyDescent="0.4">
      <c r="A5" s="203" t="s">
        <v>29</v>
      </c>
      <c r="B5" s="324" t="s">
        <v>30</v>
      </c>
      <c r="C5" s="324"/>
      <c r="D5" s="324"/>
      <c r="E5" s="324" t="s">
        <v>26</v>
      </c>
      <c r="F5" s="204" t="s">
        <v>31</v>
      </c>
      <c r="G5" s="97"/>
      <c r="H5" s="152"/>
      <c r="I5" s="152"/>
      <c r="L5" s="152"/>
      <c r="M5" s="152"/>
      <c r="U5" s="153"/>
      <c r="V5" s="153"/>
      <c r="W5" s="153"/>
      <c r="X5" s="153"/>
      <c r="Y5" s="153"/>
      <c r="Z5" s="153"/>
      <c r="AA5" s="153"/>
      <c r="AB5" s="153"/>
    </row>
    <row r="6" spans="1:28" ht="18.95" customHeight="1" x14ac:dyDescent="0.4">
      <c r="A6" s="203">
        <v>1</v>
      </c>
      <c r="B6" s="146">
        <v>25</v>
      </c>
      <c r="C6" s="144" t="str">
        <f t="shared" ref="C6:C17" si="0">VLOOKUP($B6,athletes,2)</f>
        <v>Owen Miller</v>
      </c>
      <c r="D6" s="144" t="str">
        <f t="shared" ref="D6:D17" si="1">VLOOKUP($B6,athletes,3)</f>
        <v>Fife</v>
      </c>
      <c r="E6" s="149" t="str">
        <f t="shared" ref="E6:E17" si="2">VLOOKUP($B6,athletes,4)</f>
        <v>LD</v>
      </c>
      <c r="F6" s="238">
        <v>2.9942129629629628E-3</v>
      </c>
      <c r="I6" s="146"/>
      <c r="L6" s="153"/>
      <c r="M6" s="146"/>
    </row>
    <row r="7" spans="1:28" ht="18.95" customHeight="1" x14ac:dyDescent="0.4">
      <c r="A7" s="203">
        <v>2</v>
      </c>
      <c r="B7" s="146">
        <v>190</v>
      </c>
      <c r="C7" s="144" t="str">
        <f t="shared" si="0"/>
        <v>Steven Bryce</v>
      </c>
      <c r="D7" s="144" t="str">
        <f t="shared" si="1"/>
        <v>West of Scotland</v>
      </c>
      <c r="E7" s="149" t="str">
        <f t="shared" si="2"/>
        <v>LD</v>
      </c>
      <c r="F7" s="238">
        <v>3.1006944444444441E-3</v>
      </c>
      <c r="I7" s="146"/>
      <c r="L7" s="153"/>
      <c r="M7" s="146"/>
    </row>
    <row r="8" spans="1:28" ht="18.95" customHeight="1" x14ac:dyDescent="0.4">
      <c r="A8" s="203">
        <v>3</v>
      </c>
      <c r="B8" s="146">
        <v>125</v>
      </c>
      <c r="C8" s="144" t="str">
        <f t="shared" si="0"/>
        <v>Derek Rae</v>
      </c>
      <c r="D8" s="144" t="str">
        <f t="shared" si="1"/>
        <v>Fife</v>
      </c>
      <c r="E8" s="149" t="str">
        <f t="shared" si="2"/>
        <v>PD</v>
      </c>
      <c r="F8" s="238">
        <v>3.1099537037037038E-3</v>
      </c>
      <c r="G8" s="87" t="s">
        <v>464</v>
      </c>
      <c r="I8" s="146"/>
      <c r="L8" s="153"/>
      <c r="M8" s="146"/>
    </row>
    <row r="9" spans="1:28" ht="18.95" customHeight="1" x14ac:dyDescent="0.4">
      <c r="A9" s="203">
        <v>4</v>
      </c>
      <c r="B9" s="146">
        <v>34</v>
      </c>
      <c r="C9" s="144" t="str">
        <f t="shared" si="0"/>
        <v>Sam Fernando</v>
      </c>
      <c r="D9" s="144" t="str">
        <f t="shared" si="1"/>
        <v>Fife</v>
      </c>
      <c r="E9" s="149" t="str">
        <f t="shared" si="2"/>
        <v>LD</v>
      </c>
      <c r="F9" s="238">
        <v>3.1331018518518518E-3</v>
      </c>
      <c r="I9" s="146"/>
      <c r="L9" s="153"/>
      <c r="M9" s="146"/>
    </row>
    <row r="10" spans="1:28" ht="18.95" customHeight="1" x14ac:dyDescent="0.4">
      <c r="A10" s="203">
        <v>5</v>
      </c>
      <c r="B10" s="146">
        <v>201</v>
      </c>
      <c r="C10" s="144" t="str">
        <f t="shared" si="0"/>
        <v>Fraser Armstrong</v>
      </c>
      <c r="D10" s="144" t="str">
        <f t="shared" si="1"/>
        <v>West of Scotland</v>
      </c>
      <c r="E10" s="149" t="str">
        <f t="shared" si="2"/>
        <v>LD</v>
      </c>
      <c r="F10" s="238">
        <v>3.3506944444444443E-3</v>
      </c>
      <c r="I10" s="146"/>
      <c r="L10" s="153"/>
      <c r="M10" s="146"/>
    </row>
    <row r="11" spans="1:28" ht="18.95" customHeight="1" x14ac:dyDescent="0.4">
      <c r="A11" s="203">
        <v>6</v>
      </c>
      <c r="B11" s="146">
        <v>249</v>
      </c>
      <c r="C11" s="144" t="str">
        <f t="shared" si="0"/>
        <v>Ewan Waite</v>
      </c>
      <c r="D11" s="144" t="str">
        <f t="shared" si="1"/>
        <v>Border Harriers</v>
      </c>
      <c r="E11" s="149" t="str">
        <f t="shared" si="2"/>
        <v>PD</v>
      </c>
      <c r="F11" s="238">
        <v>3.4097222222222224E-3</v>
      </c>
      <c r="I11" s="146"/>
      <c r="L11" s="153"/>
      <c r="M11" s="146"/>
    </row>
    <row r="12" spans="1:28" ht="18.95" customHeight="1" x14ac:dyDescent="0.4">
      <c r="A12" s="203">
        <v>7</v>
      </c>
      <c r="B12" s="146">
        <v>192</v>
      </c>
      <c r="C12" s="144" t="str">
        <f t="shared" si="0"/>
        <v>Darren Carruthers</v>
      </c>
      <c r="D12" s="144" t="str">
        <f t="shared" si="1"/>
        <v>West of Scotland</v>
      </c>
      <c r="E12" s="149" t="str">
        <f t="shared" si="2"/>
        <v>LD</v>
      </c>
      <c r="F12" s="238">
        <v>3.6435185185185186E-3</v>
      </c>
      <c r="I12" s="146"/>
      <c r="L12" s="153"/>
      <c r="M12" s="146"/>
    </row>
    <row r="13" spans="1:28" ht="18.95" customHeight="1" x14ac:dyDescent="0.4">
      <c r="A13" s="203">
        <v>8</v>
      </c>
      <c r="B13" s="146">
        <v>176</v>
      </c>
      <c r="C13" s="144" t="str">
        <f t="shared" si="0"/>
        <v>John Roy</v>
      </c>
      <c r="D13" s="144" t="str">
        <f t="shared" si="1"/>
        <v>Perth/Tayside</v>
      </c>
      <c r="E13" s="149" t="str">
        <f t="shared" si="2"/>
        <v>LD</v>
      </c>
      <c r="F13" s="238">
        <v>3.7291666666666667E-3</v>
      </c>
      <c r="I13" s="146"/>
      <c r="L13" s="153"/>
      <c r="M13" s="146"/>
      <c r="Z13" s="157"/>
      <c r="AA13" s="157"/>
      <c r="AB13" s="157"/>
    </row>
    <row r="14" spans="1:28" ht="18.95" customHeight="1" x14ac:dyDescent="0.4">
      <c r="A14" s="203">
        <v>9</v>
      </c>
      <c r="B14" s="146">
        <v>28</v>
      </c>
      <c r="C14" s="144" t="str">
        <f t="shared" si="0"/>
        <v>Maurice Paterson</v>
      </c>
      <c r="D14" s="144" t="str">
        <f t="shared" si="1"/>
        <v>Fife</v>
      </c>
      <c r="E14" s="149" t="str">
        <f t="shared" si="2"/>
        <v>LD</v>
      </c>
      <c r="F14" s="238">
        <v>3.7766203703703707E-3</v>
      </c>
      <c r="I14" s="146"/>
      <c r="L14" s="153"/>
      <c r="M14" s="146"/>
      <c r="Z14" s="157"/>
      <c r="AA14" s="157"/>
      <c r="AB14" s="157"/>
    </row>
    <row r="15" spans="1:28" ht="18.95" customHeight="1" x14ac:dyDescent="0.4">
      <c r="A15" s="203">
        <v>10</v>
      </c>
      <c r="B15" s="146">
        <v>246</v>
      </c>
      <c r="C15" s="144" t="str">
        <f t="shared" si="0"/>
        <v>Ravi Sangeelee</v>
      </c>
      <c r="D15" s="144" t="str">
        <f t="shared" si="1"/>
        <v>Tayside</v>
      </c>
      <c r="E15" s="149" t="str">
        <f t="shared" si="2"/>
        <v>LD</v>
      </c>
      <c r="F15" s="238">
        <v>4.0601851851851849E-3</v>
      </c>
      <c r="I15" s="146"/>
      <c r="L15" s="153"/>
      <c r="M15" s="146"/>
      <c r="Z15" s="157"/>
      <c r="AA15" s="157"/>
      <c r="AB15" s="157"/>
    </row>
    <row r="16" spans="1:28" ht="18.95" customHeight="1" x14ac:dyDescent="0.4">
      <c r="A16" s="203">
        <v>11</v>
      </c>
      <c r="B16" s="146">
        <v>222</v>
      </c>
      <c r="C16" s="144" t="str">
        <f t="shared" si="0"/>
        <v>Margaret Newall</v>
      </c>
      <c r="D16" s="144" t="str">
        <f t="shared" si="1"/>
        <v>West of Scotland</v>
      </c>
      <c r="E16" s="149" t="str">
        <f t="shared" si="2"/>
        <v>LD</v>
      </c>
      <c r="F16" s="238">
        <v>4.1956018518518523E-3</v>
      </c>
      <c r="I16" s="146"/>
      <c r="L16" s="153"/>
      <c r="M16" s="146"/>
      <c r="Z16" s="157"/>
      <c r="AA16" s="157"/>
      <c r="AB16" s="157"/>
    </row>
    <row r="17" spans="1:28" ht="18.95" customHeight="1" x14ac:dyDescent="0.4">
      <c r="A17" s="311">
        <v>12</v>
      </c>
      <c r="B17" s="145">
        <v>178</v>
      </c>
      <c r="C17" s="144" t="str">
        <f t="shared" si="0"/>
        <v>Kevin Rice</v>
      </c>
      <c r="D17" s="144" t="str">
        <f t="shared" si="1"/>
        <v>Perth/Tayside</v>
      </c>
      <c r="E17" s="149" t="str">
        <f t="shared" si="2"/>
        <v>LD</v>
      </c>
      <c r="F17" s="312">
        <v>4.8564814814814816E-3</v>
      </c>
      <c r="G17" s="153"/>
      <c r="H17" s="155"/>
      <c r="I17" s="155"/>
      <c r="J17" s="155"/>
      <c r="K17" s="155"/>
      <c r="L17" s="155"/>
      <c r="M17" s="155"/>
    </row>
    <row r="18" spans="1:28" ht="18.95" customHeight="1" x14ac:dyDescent="0.4">
      <c r="A18" s="240"/>
      <c r="B18" s="236"/>
      <c r="C18" s="145"/>
      <c r="D18" s="145"/>
      <c r="E18" s="150"/>
      <c r="F18" s="143"/>
      <c r="G18" s="153"/>
      <c r="H18" s="155"/>
      <c r="I18" s="155"/>
      <c r="J18" s="155"/>
      <c r="K18" s="155"/>
      <c r="L18" s="155"/>
      <c r="M18" s="155"/>
    </row>
    <row r="19" spans="1:28" ht="18.95" customHeight="1" x14ac:dyDescent="0.4">
      <c r="A19" s="203" t="s">
        <v>0</v>
      </c>
      <c r="B19" s="324" t="s">
        <v>32</v>
      </c>
      <c r="C19" s="324" t="str">
        <f>VLOOKUP(B19,timetabletrack,2)</f>
        <v xml:space="preserve">1500m Wheelchair </v>
      </c>
      <c r="D19" s="338" t="str">
        <f>VLOOKUP(B19,timetabletrack,3)</f>
        <v>Female</v>
      </c>
      <c r="E19" s="339"/>
      <c r="F19" s="339"/>
      <c r="G19" s="152"/>
      <c r="J19" s="157"/>
      <c r="K19" s="157"/>
      <c r="L19" s="152"/>
      <c r="M19" s="152"/>
      <c r="O19" s="152"/>
      <c r="P19" s="152"/>
      <c r="Q19" s="157"/>
      <c r="R19" s="157"/>
      <c r="S19" s="152"/>
      <c r="T19" s="152"/>
      <c r="Z19" s="157"/>
      <c r="AA19" s="157"/>
      <c r="AB19" s="157"/>
    </row>
    <row r="20" spans="1:28" ht="18.95" customHeight="1" x14ac:dyDescent="0.4">
      <c r="A20" s="203" t="s">
        <v>29</v>
      </c>
      <c r="B20" s="324" t="s">
        <v>30</v>
      </c>
      <c r="C20" s="324"/>
      <c r="D20" s="324"/>
      <c r="E20" s="324" t="s">
        <v>26</v>
      </c>
      <c r="F20" s="204" t="s">
        <v>31</v>
      </c>
      <c r="G20" s="152"/>
      <c r="J20" s="157"/>
      <c r="K20" s="157"/>
      <c r="L20" s="152"/>
      <c r="M20" s="152"/>
      <c r="O20" s="152"/>
      <c r="P20" s="152"/>
      <c r="Q20" s="157"/>
      <c r="R20" s="157"/>
      <c r="S20" s="152"/>
      <c r="T20" s="152"/>
      <c r="Z20" s="157"/>
      <c r="AA20" s="157"/>
      <c r="AB20" s="157"/>
    </row>
    <row r="21" spans="1:28" ht="18.95" customHeight="1" x14ac:dyDescent="0.4">
      <c r="A21" s="203">
        <v>1</v>
      </c>
      <c r="B21" s="146">
        <v>4</v>
      </c>
      <c r="C21" s="148" t="str">
        <f t="shared" ref="C21:C24" si="3">VLOOKUP($B21,athletes,2)</f>
        <v>Sean Frame</v>
      </c>
      <c r="D21" s="148" t="str">
        <f t="shared" ref="D21:D24" si="4">VLOOKUP($B21,athletes,3)</f>
        <v>Dumfries &amp; Galloway</v>
      </c>
      <c r="E21" s="143" t="str">
        <f t="shared" ref="E21:E24" si="5">VLOOKUP($B21,athletes,4)</f>
        <v>WC1</v>
      </c>
      <c r="F21" s="238">
        <v>3.0474537037037037E-3</v>
      </c>
      <c r="I21" s="146"/>
      <c r="L21" s="153"/>
      <c r="M21" s="146"/>
      <c r="O21" s="152"/>
      <c r="P21" s="146"/>
      <c r="T21" s="146"/>
    </row>
    <row r="22" spans="1:28" ht="18.95" customHeight="1" x14ac:dyDescent="0.4">
      <c r="A22" s="203">
        <v>2</v>
      </c>
      <c r="B22" s="146">
        <v>236</v>
      </c>
      <c r="C22" s="148" t="str">
        <f t="shared" si="3"/>
        <v>Meggan Dawson-Farrell</v>
      </c>
      <c r="D22" s="148" t="str">
        <f t="shared" si="4"/>
        <v>Red Star</v>
      </c>
      <c r="E22" s="143" t="str">
        <f t="shared" si="5"/>
        <v>WC1</v>
      </c>
      <c r="F22" s="238">
        <v>3.0509259259259261E-3</v>
      </c>
      <c r="G22" s="87" t="s">
        <v>464</v>
      </c>
      <c r="I22" s="146"/>
      <c r="L22" s="153"/>
      <c r="M22" s="146"/>
      <c r="O22" s="152"/>
      <c r="P22" s="146"/>
      <c r="T22" s="146"/>
      <c r="Z22" s="157"/>
      <c r="AA22" s="157"/>
      <c r="AB22" s="157"/>
    </row>
    <row r="23" spans="1:28" ht="18.95" customHeight="1" x14ac:dyDescent="0.4">
      <c r="A23" s="203">
        <v>3</v>
      </c>
      <c r="B23" s="146">
        <v>235</v>
      </c>
      <c r="C23" s="148" t="str">
        <f t="shared" si="3"/>
        <v>Gemma Scott</v>
      </c>
      <c r="D23" s="148" t="str">
        <f t="shared" si="4"/>
        <v>Red Star</v>
      </c>
      <c r="E23" s="143" t="str">
        <f t="shared" si="5"/>
        <v>WC2</v>
      </c>
      <c r="F23" s="238">
        <v>3.4351851851851852E-3</v>
      </c>
      <c r="I23" s="146"/>
      <c r="L23" s="153"/>
      <c r="M23" s="146"/>
      <c r="N23" s="157"/>
      <c r="O23" s="152"/>
      <c r="P23" s="146"/>
      <c r="T23" s="146"/>
      <c r="Z23" s="157"/>
      <c r="AA23" s="157"/>
      <c r="AB23" s="157"/>
    </row>
    <row r="24" spans="1:28" ht="18.95" customHeight="1" x14ac:dyDescent="0.4">
      <c r="A24" s="203">
        <v>8</v>
      </c>
      <c r="B24" s="146"/>
      <c r="C24" s="148" t="e">
        <f t="shared" si="3"/>
        <v>#N/A</v>
      </c>
      <c r="D24" s="148" t="e">
        <f t="shared" si="4"/>
        <v>#N/A</v>
      </c>
      <c r="E24" s="143" t="e">
        <f t="shared" si="5"/>
        <v>#N/A</v>
      </c>
      <c r="F24" s="154"/>
      <c r="I24" s="146"/>
      <c r="K24" s="158" t="s">
        <v>33</v>
      </c>
      <c r="L24" s="153"/>
      <c r="M24" s="146"/>
      <c r="O24" s="152"/>
      <c r="P24" s="146"/>
      <c r="T24" s="146"/>
    </row>
    <row r="25" spans="1:28" ht="18.95" customHeight="1" x14ac:dyDescent="0.4">
      <c r="A25" s="240"/>
      <c r="B25" s="144"/>
      <c r="C25" s="148" t="str">
        <f>IF(B25="","",VLOOKUP($B25,athletes,2))</f>
        <v/>
      </c>
      <c r="D25" s="148" t="str">
        <f>IF(C25="","",VLOOKUP($B25,athletes,3))</f>
        <v/>
      </c>
      <c r="E25" s="143" t="str">
        <f>IF(D25="","",VLOOKUP($B25,athletes,4))</f>
        <v/>
      </c>
      <c r="F25" s="143"/>
      <c r="G25" s="153"/>
      <c r="H25" s="155"/>
      <c r="I25" s="155"/>
      <c r="J25" s="155"/>
      <c r="K25" s="158" t="s">
        <v>6</v>
      </c>
      <c r="L25" s="155"/>
      <c r="M25" s="155"/>
    </row>
    <row r="26" spans="1:28" ht="18.95" customHeight="1" x14ac:dyDescent="0.4">
      <c r="A26" s="203" t="s">
        <v>0</v>
      </c>
      <c r="B26" s="324" t="s">
        <v>34</v>
      </c>
      <c r="C26" s="324" t="str">
        <f>VLOOKUP(B26,timetabletrack,2)</f>
        <v>100m +21 Secs</v>
      </c>
      <c r="D26" s="338" t="str">
        <f>VLOOKUP(B26,timetabletrack,3)</f>
        <v>Female</v>
      </c>
      <c r="E26" s="339"/>
      <c r="F26" s="339"/>
      <c r="G26" s="152"/>
      <c r="J26" s="157"/>
      <c r="K26" s="159"/>
      <c r="L26" s="152"/>
      <c r="M26" s="152"/>
      <c r="O26" s="152"/>
      <c r="P26" s="152"/>
      <c r="Q26" s="157"/>
      <c r="R26" s="157"/>
      <c r="S26" s="152"/>
      <c r="T26" s="152"/>
    </row>
    <row r="27" spans="1:28" ht="18.95" customHeight="1" x14ac:dyDescent="0.4">
      <c r="A27" s="203" t="s">
        <v>29</v>
      </c>
      <c r="B27" s="324" t="s">
        <v>30</v>
      </c>
      <c r="C27" s="151"/>
      <c r="D27" s="324"/>
      <c r="E27" s="324" t="s">
        <v>26</v>
      </c>
      <c r="F27" s="204" t="s">
        <v>31</v>
      </c>
      <c r="G27" s="152"/>
      <c r="J27" s="157"/>
      <c r="K27" s="159" t="s">
        <v>17</v>
      </c>
      <c r="L27" s="152"/>
      <c r="M27" s="152"/>
      <c r="O27" s="152"/>
      <c r="P27" s="152"/>
      <c r="Q27" s="157"/>
      <c r="R27" s="157"/>
      <c r="S27" s="152"/>
      <c r="T27" s="152"/>
    </row>
    <row r="28" spans="1:28" s="157" customFormat="1" ht="18.95" customHeight="1" x14ac:dyDescent="0.4">
      <c r="A28" s="203">
        <v>1</v>
      </c>
      <c r="B28" s="146">
        <v>239</v>
      </c>
      <c r="C28" s="148" t="str">
        <f t="shared" ref="C28:C35" si="6">VLOOKUP($B28,athletes,2)</f>
        <v>Lisa Davis</v>
      </c>
      <c r="D28" s="148" t="str">
        <f t="shared" ref="D28:D35" si="7">VLOOKUP($B28,athletes,3)</f>
        <v>Red Star</v>
      </c>
      <c r="E28" s="143" t="str">
        <f t="shared" ref="E28:E35" si="8">VLOOKUP($B28,athletes,4)</f>
        <v>PD</v>
      </c>
      <c r="F28" s="313">
        <v>21.8</v>
      </c>
      <c r="G28" s="87"/>
      <c r="H28" s="152"/>
      <c r="I28" s="146"/>
      <c r="J28" s="153"/>
      <c r="K28" s="158" t="s">
        <v>5</v>
      </c>
      <c r="L28" s="153"/>
      <c r="M28" s="146"/>
      <c r="N28" s="153"/>
      <c r="O28" s="152"/>
      <c r="P28" s="146"/>
      <c r="Q28" s="153"/>
      <c r="R28" s="153"/>
      <c r="S28" s="153"/>
      <c r="T28" s="146"/>
      <c r="U28" s="153"/>
      <c r="V28" s="153"/>
      <c r="W28" s="153"/>
      <c r="X28" s="153"/>
      <c r="Y28" s="153"/>
    </row>
    <row r="29" spans="1:28" ht="18.95" customHeight="1" x14ac:dyDescent="0.4">
      <c r="A29" s="203">
        <v>2</v>
      </c>
      <c r="B29" s="146">
        <v>107</v>
      </c>
      <c r="C29" s="148" t="str">
        <f t="shared" si="6"/>
        <v>Erin Johnson</v>
      </c>
      <c r="D29" s="148" t="str">
        <f t="shared" si="7"/>
        <v>Fife</v>
      </c>
      <c r="E29" s="143" t="str">
        <f t="shared" si="8"/>
        <v>LD</v>
      </c>
      <c r="F29" s="313">
        <v>27.8</v>
      </c>
      <c r="I29" s="146"/>
      <c r="K29" s="158" t="s">
        <v>2</v>
      </c>
      <c r="L29" s="153"/>
      <c r="M29" s="146"/>
      <c r="O29" s="152"/>
      <c r="P29" s="146"/>
      <c r="T29" s="146"/>
    </row>
    <row r="30" spans="1:28" ht="18.95" customHeight="1" x14ac:dyDescent="0.4">
      <c r="A30" s="203">
        <v>3</v>
      </c>
      <c r="B30" s="146">
        <v>111</v>
      </c>
      <c r="C30" s="148" t="str">
        <f t="shared" si="6"/>
        <v>Lorraine Ridgeway</v>
      </c>
      <c r="D30" s="148" t="str">
        <f t="shared" si="7"/>
        <v>Fife</v>
      </c>
      <c r="E30" s="143" t="str">
        <f t="shared" si="8"/>
        <v>LD</v>
      </c>
      <c r="F30" s="313">
        <v>29</v>
      </c>
      <c r="I30" s="146"/>
      <c r="K30" s="158" t="s">
        <v>7</v>
      </c>
      <c r="L30" s="153"/>
      <c r="M30" s="146"/>
      <c r="O30" s="152"/>
      <c r="P30" s="146"/>
      <c r="T30" s="146"/>
    </row>
    <row r="31" spans="1:28" ht="18.95" customHeight="1" x14ac:dyDescent="0.4">
      <c r="A31" s="203">
        <v>4</v>
      </c>
      <c r="B31" s="146">
        <v>109</v>
      </c>
      <c r="C31" s="148" t="str">
        <f t="shared" si="6"/>
        <v>Hannah Twaddle</v>
      </c>
      <c r="D31" s="148" t="str">
        <f t="shared" si="7"/>
        <v>Fife</v>
      </c>
      <c r="E31" s="143" t="str">
        <f t="shared" si="8"/>
        <v>LD</v>
      </c>
      <c r="F31" s="313">
        <v>29.3</v>
      </c>
      <c r="I31" s="146"/>
      <c r="K31" s="158"/>
      <c r="L31" s="153"/>
      <c r="M31" s="146"/>
      <c r="O31" s="152"/>
      <c r="P31" s="146"/>
      <c r="T31" s="146"/>
    </row>
    <row r="32" spans="1:28" ht="18.95" customHeight="1" x14ac:dyDescent="0.4">
      <c r="A32" s="203">
        <v>5</v>
      </c>
      <c r="B32" s="146">
        <v>183</v>
      </c>
      <c r="C32" s="148" t="str">
        <f t="shared" si="6"/>
        <v>Holly Sandeman</v>
      </c>
      <c r="D32" s="148" t="str">
        <f t="shared" si="7"/>
        <v>Perth/Tayside</v>
      </c>
      <c r="E32" s="143" t="str">
        <f t="shared" si="8"/>
        <v>LD</v>
      </c>
      <c r="F32" s="313">
        <v>30.3</v>
      </c>
      <c r="I32" s="146"/>
      <c r="K32" s="158"/>
      <c r="L32" s="153"/>
      <c r="M32" s="146"/>
      <c r="N32" s="157"/>
      <c r="O32" s="152"/>
      <c r="P32" s="146"/>
      <c r="T32" s="146"/>
    </row>
    <row r="33" spans="1:25" x14ac:dyDescent="0.4">
      <c r="A33" s="203">
        <v>6</v>
      </c>
      <c r="B33" s="146">
        <v>186</v>
      </c>
      <c r="C33" s="148" t="str">
        <f t="shared" si="6"/>
        <v>Jordan Rooney</v>
      </c>
      <c r="D33" s="148" t="str">
        <f t="shared" si="7"/>
        <v>Perth/Tayside</v>
      </c>
      <c r="E33" s="143" t="str">
        <f t="shared" si="8"/>
        <v>LD</v>
      </c>
      <c r="F33" s="313">
        <v>32.5</v>
      </c>
      <c r="I33" s="146"/>
      <c r="L33" s="153"/>
      <c r="M33" s="146"/>
      <c r="N33" s="157"/>
      <c r="O33" s="152"/>
      <c r="P33" s="146"/>
      <c r="T33" s="146"/>
    </row>
    <row r="34" spans="1:25" x14ac:dyDescent="0.4">
      <c r="A34" s="203">
        <v>7</v>
      </c>
      <c r="B34" s="146">
        <v>103</v>
      </c>
      <c r="C34" s="148" t="str">
        <f t="shared" si="6"/>
        <v>Michelle Bates</v>
      </c>
      <c r="D34" s="148" t="str">
        <f t="shared" si="7"/>
        <v>Fife</v>
      </c>
      <c r="E34" s="143" t="str">
        <f t="shared" si="8"/>
        <v>LD</v>
      </c>
      <c r="F34" s="313">
        <v>57.3</v>
      </c>
      <c r="I34" s="146"/>
      <c r="L34" s="153"/>
      <c r="M34" s="146"/>
      <c r="O34" s="152"/>
      <c r="P34" s="146"/>
      <c r="T34" s="146"/>
    </row>
    <row r="35" spans="1:25" s="157" customFormat="1" x14ac:dyDescent="0.4">
      <c r="A35" s="203">
        <v>8</v>
      </c>
      <c r="B35" s="146"/>
      <c r="C35" s="148" t="e">
        <f t="shared" si="6"/>
        <v>#N/A</v>
      </c>
      <c r="D35" s="148" t="e">
        <f t="shared" si="7"/>
        <v>#N/A</v>
      </c>
      <c r="E35" s="143" t="e">
        <f t="shared" si="8"/>
        <v>#N/A</v>
      </c>
      <c r="F35" s="154"/>
      <c r="G35" s="87"/>
      <c r="H35" s="152"/>
      <c r="I35" s="146"/>
      <c r="J35" s="153"/>
      <c r="K35" s="153"/>
      <c r="L35" s="153"/>
      <c r="M35" s="146"/>
      <c r="O35" s="152"/>
      <c r="P35" s="146"/>
      <c r="Q35" s="153"/>
      <c r="R35" s="153"/>
      <c r="S35" s="153"/>
      <c r="T35" s="146"/>
      <c r="U35" s="153"/>
      <c r="V35" s="153"/>
      <c r="W35" s="153"/>
      <c r="X35" s="153"/>
      <c r="Y35" s="153"/>
    </row>
    <row r="36" spans="1:25" s="157" customFormat="1" x14ac:dyDescent="0.4">
      <c r="A36" s="240"/>
      <c r="B36" s="144"/>
      <c r="C36" s="148"/>
      <c r="D36" s="148"/>
      <c r="E36" s="143"/>
      <c r="F36" s="143"/>
      <c r="H36" s="155"/>
      <c r="I36" s="155"/>
      <c r="J36" s="155"/>
      <c r="K36" s="155"/>
      <c r="L36" s="155"/>
      <c r="M36" s="155"/>
      <c r="Q36" s="153"/>
      <c r="R36" s="153"/>
      <c r="S36" s="153"/>
      <c r="T36" s="153"/>
      <c r="U36" s="153"/>
      <c r="V36" s="153"/>
      <c r="W36" s="153"/>
      <c r="X36" s="153"/>
      <c r="Y36" s="153"/>
    </row>
    <row r="37" spans="1:25" x14ac:dyDescent="0.4">
      <c r="A37" s="203" t="s">
        <v>0</v>
      </c>
      <c r="B37" s="324" t="s">
        <v>35</v>
      </c>
      <c r="C37" s="324" t="str">
        <f>VLOOKUP(B37,timetabletrack,2)</f>
        <v xml:space="preserve">100m+ 21 Secs </v>
      </c>
      <c r="D37" s="338" t="str">
        <f>VLOOKUP(B37,timetabletrack,3)</f>
        <v>Female</v>
      </c>
      <c r="E37" s="339"/>
      <c r="F37" s="339"/>
      <c r="G37" s="152"/>
      <c r="J37" s="157"/>
      <c r="K37" s="157"/>
      <c r="L37" s="152"/>
      <c r="M37" s="152"/>
    </row>
    <row r="38" spans="1:25" x14ac:dyDescent="0.4">
      <c r="A38" s="203" t="s">
        <v>29</v>
      </c>
      <c r="B38" s="324" t="s">
        <v>30</v>
      </c>
      <c r="C38" s="151"/>
      <c r="D38" s="324"/>
      <c r="E38" s="324" t="s">
        <v>26</v>
      </c>
      <c r="F38" s="204" t="s">
        <v>31</v>
      </c>
      <c r="G38" s="152"/>
      <c r="J38" s="157"/>
      <c r="K38" s="157"/>
      <c r="L38" s="152"/>
      <c r="M38" s="152"/>
    </row>
    <row r="39" spans="1:25" s="157" customFormat="1" x14ac:dyDescent="0.4">
      <c r="A39" s="203">
        <v>1</v>
      </c>
      <c r="B39" s="146">
        <v>89</v>
      </c>
      <c r="C39" s="148" t="str">
        <f t="shared" ref="C39:C46" si="9">VLOOKUP($B39,athletes,2)</f>
        <v>Pauline Bryson</v>
      </c>
      <c r="D39" s="148" t="str">
        <f t="shared" ref="D39:D46" si="10">VLOOKUP($B39,athletes,3)</f>
        <v>Fife</v>
      </c>
      <c r="E39" s="143" t="str">
        <f t="shared" ref="E39:E46" si="11">VLOOKUP($B39,athletes,4)</f>
        <v>LD</v>
      </c>
      <c r="F39" s="313">
        <v>20.100000000000001</v>
      </c>
      <c r="G39" s="87"/>
      <c r="H39" s="152"/>
      <c r="I39" s="146"/>
      <c r="J39" s="153"/>
      <c r="K39" s="153"/>
      <c r="L39" s="153"/>
      <c r="M39" s="146"/>
      <c r="Q39" s="153"/>
      <c r="R39" s="153"/>
      <c r="S39" s="153"/>
      <c r="T39" s="153"/>
      <c r="U39" s="153"/>
      <c r="V39" s="153"/>
      <c r="W39" s="153"/>
      <c r="X39" s="153"/>
      <c r="Y39" s="153"/>
    </row>
    <row r="40" spans="1:25" s="157" customFormat="1" x14ac:dyDescent="0.4">
      <c r="A40" s="203">
        <v>2</v>
      </c>
      <c r="B40" s="146">
        <v>78</v>
      </c>
      <c r="C40" s="148" t="str">
        <f t="shared" si="9"/>
        <v>Kirsty Fraser</v>
      </c>
      <c r="D40" s="148" t="str">
        <f t="shared" si="10"/>
        <v>Fife</v>
      </c>
      <c r="E40" s="143" t="str">
        <f t="shared" si="11"/>
        <v>LD</v>
      </c>
      <c r="F40" s="313">
        <v>20.6</v>
      </c>
      <c r="G40" s="87"/>
      <c r="H40" s="152"/>
      <c r="I40" s="146"/>
      <c r="J40" s="153"/>
      <c r="K40" s="153"/>
      <c r="L40" s="153"/>
      <c r="M40" s="146"/>
      <c r="Q40" s="153"/>
      <c r="R40" s="153"/>
      <c r="S40" s="153"/>
      <c r="T40" s="153"/>
      <c r="U40" s="153"/>
      <c r="V40" s="153"/>
      <c r="W40" s="153"/>
      <c r="X40" s="153"/>
      <c r="Y40" s="153"/>
    </row>
    <row r="41" spans="1:25" x14ac:dyDescent="0.4">
      <c r="A41" s="203">
        <v>3</v>
      </c>
      <c r="B41" s="146">
        <v>108</v>
      </c>
      <c r="C41" s="148" t="str">
        <f t="shared" si="9"/>
        <v>Hannah Moffat</v>
      </c>
      <c r="D41" s="148" t="str">
        <f t="shared" si="10"/>
        <v>Fife</v>
      </c>
      <c r="E41" s="143" t="str">
        <f t="shared" si="11"/>
        <v>LD</v>
      </c>
      <c r="F41" s="313">
        <v>20.9</v>
      </c>
      <c r="I41" s="146"/>
      <c r="L41" s="153"/>
      <c r="M41" s="146"/>
    </row>
    <row r="42" spans="1:25" x14ac:dyDescent="0.4">
      <c r="A42" s="203">
        <v>4</v>
      </c>
      <c r="B42" s="146">
        <v>81</v>
      </c>
      <c r="C42" s="148" t="str">
        <f t="shared" si="9"/>
        <v>Michelle Wallace</v>
      </c>
      <c r="D42" s="148" t="str">
        <f t="shared" si="10"/>
        <v>Fife</v>
      </c>
      <c r="E42" s="143" t="str">
        <f t="shared" si="11"/>
        <v>LD</v>
      </c>
      <c r="F42" s="313">
        <v>21.3</v>
      </c>
      <c r="I42" s="146"/>
      <c r="L42" s="153"/>
      <c r="M42" s="146"/>
    </row>
    <row r="43" spans="1:25" x14ac:dyDescent="0.4">
      <c r="A43" s="203">
        <v>5</v>
      </c>
      <c r="B43" s="146">
        <v>83</v>
      </c>
      <c r="C43" s="148" t="str">
        <f t="shared" si="9"/>
        <v>Susan Barrett</v>
      </c>
      <c r="D43" s="148" t="str">
        <f t="shared" si="10"/>
        <v>Fife</v>
      </c>
      <c r="E43" s="143" t="str">
        <f t="shared" si="11"/>
        <v>LD</v>
      </c>
      <c r="F43" s="313">
        <v>21.7</v>
      </c>
      <c r="I43" s="146"/>
      <c r="L43" s="153"/>
      <c r="M43" s="146"/>
    </row>
    <row r="44" spans="1:25" x14ac:dyDescent="0.4">
      <c r="A44" s="203">
        <v>6</v>
      </c>
      <c r="B44" s="146">
        <v>97</v>
      </c>
      <c r="C44" s="148" t="str">
        <f t="shared" si="9"/>
        <v>Shona Murrie</v>
      </c>
      <c r="D44" s="148" t="str">
        <f t="shared" si="10"/>
        <v>Fife</v>
      </c>
      <c r="E44" s="143" t="str">
        <f t="shared" si="11"/>
        <v>LD</v>
      </c>
      <c r="F44" s="313">
        <v>21.7</v>
      </c>
      <c r="I44" s="146"/>
      <c r="L44" s="153"/>
      <c r="M44" s="146"/>
    </row>
    <row r="45" spans="1:25" x14ac:dyDescent="0.4">
      <c r="A45" s="203">
        <v>7</v>
      </c>
      <c r="B45" s="146">
        <v>84</v>
      </c>
      <c r="C45" s="148" t="str">
        <f t="shared" si="9"/>
        <v>Vicky Walker</v>
      </c>
      <c r="D45" s="148" t="str">
        <f t="shared" si="10"/>
        <v>Fife</v>
      </c>
      <c r="E45" s="143" t="str">
        <f t="shared" si="11"/>
        <v>LD</v>
      </c>
      <c r="F45" s="313">
        <v>26.2</v>
      </c>
      <c r="I45" s="146"/>
      <c r="L45" s="153"/>
      <c r="M45" s="146"/>
    </row>
    <row r="46" spans="1:25" x14ac:dyDescent="0.4">
      <c r="A46" s="203">
        <v>8</v>
      </c>
      <c r="B46" s="146"/>
      <c r="C46" s="148" t="e">
        <f t="shared" si="9"/>
        <v>#N/A</v>
      </c>
      <c r="D46" s="148" t="e">
        <f t="shared" si="10"/>
        <v>#N/A</v>
      </c>
      <c r="E46" s="143" t="e">
        <f t="shared" si="11"/>
        <v>#N/A</v>
      </c>
      <c r="F46" s="154"/>
      <c r="I46" s="146"/>
      <c r="L46" s="153"/>
      <c r="M46" s="146"/>
    </row>
    <row r="47" spans="1:25" x14ac:dyDescent="0.4">
      <c r="A47" s="240"/>
      <c r="B47" s="144"/>
      <c r="C47" s="148"/>
      <c r="D47" s="148"/>
      <c r="E47" s="143"/>
      <c r="F47" s="144"/>
      <c r="I47" s="146"/>
      <c r="L47" s="153"/>
      <c r="M47" s="146"/>
    </row>
    <row r="48" spans="1:25" x14ac:dyDescent="0.4">
      <c r="A48" s="203" t="s">
        <v>0</v>
      </c>
      <c r="B48" s="324" t="s">
        <v>36</v>
      </c>
      <c r="C48" s="324" t="str">
        <f>VLOOKUP(B48,timetabletrack,2)</f>
        <v>100m 19-21 Secs</v>
      </c>
      <c r="D48" s="338" t="str">
        <f>VLOOKUP(B48,timetabletrack,3)</f>
        <v xml:space="preserve">Female </v>
      </c>
      <c r="E48" s="339"/>
      <c r="F48" s="339"/>
      <c r="H48" s="155"/>
      <c r="I48" s="155"/>
      <c r="J48" s="155"/>
      <c r="K48" s="155"/>
      <c r="L48" s="155"/>
      <c r="M48" s="155"/>
    </row>
    <row r="49" spans="1:25" s="157" customFormat="1" x14ac:dyDescent="0.4">
      <c r="A49" s="203" t="s">
        <v>29</v>
      </c>
      <c r="B49" s="324" t="s">
        <v>30</v>
      </c>
      <c r="C49" s="151" t="e">
        <f t="shared" ref="C49:C57" si="12">VLOOKUP($B49,athletes,2)</f>
        <v>#N/A</v>
      </c>
      <c r="D49" s="324"/>
      <c r="E49" s="324" t="s">
        <v>26</v>
      </c>
      <c r="F49" s="204" t="s">
        <v>31</v>
      </c>
      <c r="G49" s="152"/>
      <c r="H49" s="152"/>
      <c r="I49" s="152"/>
      <c r="L49" s="152"/>
      <c r="M49" s="152"/>
    </row>
    <row r="50" spans="1:25" s="157" customFormat="1" x14ac:dyDescent="0.4">
      <c r="A50" s="203">
        <v>1</v>
      </c>
      <c r="B50" s="146">
        <v>79</v>
      </c>
      <c r="C50" s="148" t="str">
        <f t="shared" si="12"/>
        <v>Taylor McDowall</v>
      </c>
      <c r="D50" s="148" t="str">
        <f t="shared" ref="D50:D57" si="13">VLOOKUP($B50,athletes,3)</f>
        <v>Fife</v>
      </c>
      <c r="E50" s="143" t="str">
        <f t="shared" ref="E50:E57" si="14">VLOOKUP($B50,athletes,4)</f>
        <v>LD</v>
      </c>
      <c r="F50" s="313">
        <v>18.5</v>
      </c>
      <c r="G50" s="152"/>
      <c r="H50" s="152"/>
      <c r="I50" s="152"/>
      <c r="L50" s="152"/>
      <c r="M50" s="152"/>
      <c r="Q50" s="153"/>
      <c r="R50" s="153"/>
      <c r="S50" s="153"/>
      <c r="T50" s="153"/>
      <c r="U50" s="153"/>
      <c r="V50" s="153"/>
      <c r="W50" s="153"/>
      <c r="X50" s="153"/>
      <c r="Y50" s="153"/>
    </row>
    <row r="51" spans="1:25" x14ac:dyDescent="0.4">
      <c r="A51" s="203">
        <v>2</v>
      </c>
      <c r="B51" s="146">
        <v>116</v>
      </c>
      <c r="C51" s="148" t="str">
        <f t="shared" si="12"/>
        <v>Aimee Gibson</v>
      </c>
      <c r="D51" s="148" t="str">
        <f t="shared" si="13"/>
        <v>Fife</v>
      </c>
      <c r="E51" s="148" t="str">
        <f t="shared" si="14"/>
        <v>LD</v>
      </c>
      <c r="F51" s="313">
        <v>19.100000000000001</v>
      </c>
      <c r="I51" s="146"/>
      <c r="L51" s="153"/>
      <c r="M51" s="146"/>
    </row>
    <row r="52" spans="1:25" x14ac:dyDescent="0.4">
      <c r="A52" s="203">
        <v>3</v>
      </c>
      <c r="B52" s="146">
        <v>101</v>
      </c>
      <c r="C52" s="148" t="str">
        <f t="shared" si="12"/>
        <v>Stacey Hynd</v>
      </c>
      <c r="D52" s="148" t="str">
        <f t="shared" si="13"/>
        <v>Fife</v>
      </c>
      <c r="E52" s="143" t="str">
        <f t="shared" si="14"/>
        <v>LD</v>
      </c>
      <c r="F52" s="313">
        <v>19.100000000000001</v>
      </c>
      <c r="I52" s="146"/>
      <c r="L52" s="153"/>
      <c r="M52" s="146"/>
    </row>
    <row r="53" spans="1:25" x14ac:dyDescent="0.4">
      <c r="A53" s="203">
        <v>4</v>
      </c>
      <c r="B53" s="146">
        <v>80</v>
      </c>
      <c r="C53" s="148" t="str">
        <f t="shared" si="12"/>
        <v>Christine Burns</v>
      </c>
      <c r="D53" s="148" t="str">
        <f t="shared" si="13"/>
        <v>Fife</v>
      </c>
      <c r="E53" s="143" t="str">
        <f t="shared" si="14"/>
        <v>LD</v>
      </c>
      <c r="F53" s="313">
        <v>19.899999999999999</v>
      </c>
      <c r="I53" s="146"/>
      <c r="L53" s="153"/>
      <c r="M53" s="146"/>
    </row>
    <row r="54" spans="1:25" ht="19.5" customHeight="1" x14ac:dyDescent="0.4">
      <c r="A54" s="203">
        <v>5</v>
      </c>
      <c r="B54" s="146">
        <v>168</v>
      </c>
      <c r="C54" s="148" t="str">
        <f t="shared" si="12"/>
        <v>Laura Erskine</v>
      </c>
      <c r="D54" s="148" t="str">
        <f t="shared" si="13"/>
        <v>Highland</v>
      </c>
      <c r="E54" s="143" t="str">
        <f t="shared" si="14"/>
        <v>LD</v>
      </c>
      <c r="F54" s="313">
        <v>20</v>
      </c>
      <c r="I54" s="146"/>
      <c r="L54" s="153"/>
      <c r="M54" s="146"/>
    </row>
    <row r="55" spans="1:25" s="157" customFormat="1" x14ac:dyDescent="0.4">
      <c r="A55" s="203">
        <v>6</v>
      </c>
      <c r="B55" s="146">
        <v>244</v>
      </c>
      <c r="C55" s="148" t="str">
        <f t="shared" si="12"/>
        <v>Stephanie Strachan</v>
      </c>
      <c r="D55" s="148" t="str">
        <f t="shared" si="13"/>
        <v>Tayside</v>
      </c>
      <c r="E55" s="143" t="str">
        <f t="shared" si="14"/>
        <v>LD</v>
      </c>
      <c r="F55" s="313">
        <v>20.9</v>
      </c>
      <c r="G55" s="87"/>
      <c r="H55" s="152"/>
      <c r="I55" s="146"/>
      <c r="J55" s="153"/>
      <c r="K55" s="153"/>
      <c r="L55" s="153"/>
      <c r="M55" s="146"/>
      <c r="Q55" s="153"/>
      <c r="R55" s="153"/>
      <c r="S55" s="153"/>
      <c r="T55" s="153"/>
      <c r="U55" s="153"/>
      <c r="V55" s="153"/>
      <c r="W55" s="153"/>
      <c r="X55" s="153"/>
      <c r="Y55" s="153"/>
    </row>
    <row r="56" spans="1:25" s="157" customFormat="1" x14ac:dyDescent="0.4">
      <c r="A56" s="203">
        <v>7</v>
      </c>
      <c r="B56" s="146">
        <v>167</v>
      </c>
      <c r="C56" s="148" t="str">
        <f t="shared" si="12"/>
        <v>Carol Ann MacDonald</v>
      </c>
      <c r="D56" s="148" t="str">
        <f t="shared" si="13"/>
        <v>Highland</v>
      </c>
      <c r="E56" s="143" t="str">
        <f t="shared" si="14"/>
        <v>LD</v>
      </c>
      <c r="F56" s="313">
        <v>22.6</v>
      </c>
      <c r="G56" s="87"/>
      <c r="H56" s="152"/>
      <c r="I56" s="146"/>
      <c r="J56" s="153"/>
      <c r="K56" s="153"/>
      <c r="L56" s="153"/>
      <c r="M56" s="146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5" s="157" customFormat="1" x14ac:dyDescent="0.4">
      <c r="A57" s="203">
        <v>8</v>
      </c>
      <c r="B57" s="146"/>
      <c r="C57" s="148" t="e">
        <f t="shared" si="12"/>
        <v>#N/A</v>
      </c>
      <c r="D57" s="148" t="e">
        <f t="shared" si="13"/>
        <v>#N/A</v>
      </c>
      <c r="E57" s="143" t="e">
        <f t="shared" si="14"/>
        <v>#N/A</v>
      </c>
      <c r="F57" s="313"/>
      <c r="G57" s="87"/>
      <c r="H57" s="152"/>
      <c r="I57" s="146"/>
      <c r="J57" s="153"/>
      <c r="K57" s="153"/>
      <c r="L57" s="153"/>
      <c r="M57" s="146"/>
      <c r="Q57" s="153"/>
      <c r="R57" s="153"/>
      <c r="S57" s="153"/>
      <c r="T57" s="153"/>
      <c r="U57" s="153"/>
      <c r="V57" s="153"/>
      <c r="W57" s="153"/>
      <c r="X57" s="153"/>
      <c r="Y57" s="153"/>
    </row>
    <row r="58" spans="1:25" x14ac:dyDescent="0.4">
      <c r="A58" s="240"/>
      <c r="B58" s="144"/>
      <c r="C58" s="148"/>
      <c r="D58" s="148"/>
      <c r="E58" s="143"/>
      <c r="F58" s="148"/>
      <c r="I58" s="146"/>
      <c r="L58" s="153"/>
      <c r="M58" s="146"/>
    </row>
    <row r="59" spans="1:25" x14ac:dyDescent="0.4">
      <c r="A59" s="203" t="s">
        <v>0</v>
      </c>
      <c r="B59" s="324" t="s">
        <v>37</v>
      </c>
      <c r="C59" s="324" t="str">
        <f>VLOOKUP(B59,timetabletrack,2)</f>
        <v>100m 17-19 Secs</v>
      </c>
      <c r="D59" s="338" t="str">
        <f>VLOOKUP(B59,timetabletrack,3)</f>
        <v>Female</v>
      </c>
      <c r="E59" s="339"/>
      <c r="F59" s="339"/>
      <c r="H59" s="155"/>
      <c r="I59" s="155"/>
      <c r="J59" s="155"/>
      <c r="K59" s="155"/>
      <c r="L59" s="155"/>
      <c r="M59" s="155"/>
    </row>
    <row r="60" spans="1:25" s="157" customFormat="1" x14ac:dyDescent="0.4">
      <c r="A60" s="203" t="s">
        <v>29</v>
      </c>
      <c r="B60" s="324" t="s">
        <v>30</v>
      </c>
      <c r="C60" s="151"/>
      <c r="D60" s="324"/>
      <c r="E60" s="324" t="s">
        <v>26</v>
      </c>
      <c r="F60" s="204" t="s">
        <v>31</v>
      </c>
      <c r="G60" s="152"/>
      <c r="H60" s="152"/>
      <c r="I60" s="152"/>
      <c r="L60" s="152"/>
      <c r="M60" s="152"/>
    </row>
    <row r="61" spans="1:25" x14ac:dyDescent="0.4">
      <c r="A61" s="203">
        <v>1</v>
      </c>
      <c r="B61" s="146">
        <v>141</v>
      </c>
      <c r="C61" s="148" t="str">
        <f t="shared" ref="C61:C68" si="15">VLOOKUP($B61,athletes,2)</f>
        <v>Toni Bell</v>
      </c>
      <c r="D61" s="148" t="str">
        <f t="shared" ref="D61:D68" si="16">VLOOKUP($B61,athletes,3)</f>
        <v>Forth Valley</v>
      </c>
      <c r="E61" s="143" t="str">
        <f t="shared" ref="E61:E68" si="17">VLOOKUP($B61,athletes,4)</f>
        <v>LD</v>
      </c>
      <c r="F61" s="313">
        <v>16.100000000000001</v>
      </c>
      <c r="G61" s="152"/>
      <c r="J61" s="157"/>
      <c r="K61" s="157"/>
      <c r="L61" s="152"/>
      <c r="M61" s="152"/>
    </row>
    <row r="62" spans="1:25" x14ac:dyDescent="0.4">
      <c r="A62" s="203">
        <v>2</v>
      </c>
      <c r="B62" s="146">
        <v>134</v>
      </c>
      <c r="C62" s="148" t="str">
        <f t="shared" si="15"/>
        <v>Caitlyn Ross</v>
      </c>
      <c r="D62" s="148" t="str">
        <f t="shared" si="16"/>
        <v>Forth Valley</v>
      </c>
      <c r="E62" s="143" t="str">
        <f t="shared" si="17"/>
        <v>LD</v>
      </c>
      <c r="F62" s="313">
        <v>16.899999999999999</v>
      </c>
      <c r="I62" s="146"/>
      <c r="L62" s="153"/>
      <c r="M62" s="146"/>
    </row>
    <row r="63" spans="1:25" x14ac:dyDescent="0.4">
      <c r="A63" s="203">
        <v>3</v>
      </c>
      <c r="B63" s="146">
        <v>149</v>
      </c>
      <c r="C63" s="148" t="str">
        <f t="shared" si="15"/>
        <v>Amy Currie</v>
      </c>
      <c r="D63" s="148" t="str">
        <f t="shared" si="16"/>
        <v>Forth Valley</v>
      </c>
      <c r="E63" s="143" t="str">
        <f t="shared" si="17"/>
        <v>PD</v>
      </c>
      <c r="F63" s="313">
        <v>16.899999999999999</v>
      </c>
      <c r="G63" s="87" t="s">
        <v>464</v>
      </c>
      <c r="I63" s="146"/>
      <c r="L63" s="153"/>
      <c r="M63" s="146"/>
    </row>
    <row r="64" spans="1:25" x14ac:dyDescent="0.4">
      <c r="A64" s="203">
        <v>4</v>
      </c>
      <c r="B64" s="146">
        <v>77</v>
      </c>
      <c r="C64" s="148" t="str">
        <f t="shared" si="15"/>
        <v>Jennifer Paton</v>
      </c>
      <c r="D64" s="148" t="str">
        <f t="shared" si="16"/>
        <v>Fife</v>
      </c>
      <c r="E64" s="143" t="str">
        <f t="shared" si="17"/>
        <v>LD</v>
      </c>
      <c r="F64" s="313">
        <v>17.7</v>
      </c>
      <c r="I64" s="146"/>
      <c r="L64" s="153"/>
      <c r="M64" s="146"/>
    </row>
    <row r="65" spans="1:25" x14ac:dyDescent="0.4">
      <c r="A65" s="203">
        <v>5</v>
      </c>
      <c r="B65" s="146">
        <v>117</v>
      </c>
      <c r="C65" s="148" t="str">
        <f t="shared" si="15"/>
        <v>Kirsteen Mai Holgate</v>
      </c>
      <c r="D65" s="148" t="str">
        <f t="shared" si="16"/>
        <v>Fife</v>
      </c>
      <c r="E65" s="143" t="str">
        <f t="shared" si="17"/>
        <v>LD</v>
      </c>
      <c r="F65" s="313">
        <v>19.2</v>
      </c>
      <c r="I65" s="146"/>
      <c r="L65" s="153"/>
      <c r="M65" s="146"/>
    </row>
    <row r="66" spans="1:25" x14ac:dyDescent="0.4">
      <c r="A66" s="203">
        <v>6</v>
      </c>
      <c r="B66" s="146">
        <v>219</v>
      </c>
      <c r="C66" s="148" t="str">
        <f t="shared" si="15"/>
        <v>Jennifer Kitchener</v>
      </c>
      <c r="D66" s="148" t="str">
        <f t="shared" si="16"/>
        <v>West of Scotland</v>
      </c>
      <c r="E66" s="143" t="str">
        <f t="shared" si="17"/>
        <v>LD</v>
      </c>
      <c r="F66" s="313">
        <v>19.7</v>
      </c>
      <c r="I66" s="146"/>
      <c r="L66" s="153"/>
      <c r="M66" s="146"/>
    </row>
    <row r="67" spans="1:25" s="157" customFormat="1" x14ac:dyDescent="0.4">
      <c r="A67" s="203">
        <v>7</v>
      </c>
      <c r="B67" s="146">
        <v>186</v>
      </c>
      <c r="C67" s="148" t="str">
        <f t="shared" si="15"/>
        <v>Jordan Rooney</v>
      </c>
      <c r="D67" s="148" t="str">
        <f t="shared" si="16"/>
        <v>Perth/Tayside</v>
      </c>
      <c r="E67" s="143" t="str">
        <f t="shared" si="17"/>
        <v>LD</v>
      </c>
      <c r="F67" s="313">
        <v>25.9</v>
      </c>
      <c r="G67" s="87"/>
      <c r="H67" s="152"/>
      <c r="I67" s="146"/>
      <c r="J67" s="153"/>
      <c r="K67" s="153"/>
      <c r="L67" s="153"/>
      <c r="M67" s="146"/>
      <c r="Q67" s="153"/>
      <c r="R67" s="153"/>
      <c r="S67" s="153"/>
      <c r="T67" s="153"/>
      <c r="U67" s="153"/>
      <c r="V67" s="153"/>
      <c r="W67" s="153"/>
      <c r="X67" s="153"/>
      <c r="Y67" s="153"/>
    </row>
    <row r="68" spans="1:25" s="157" customFormat="1" x14ac:dyDescent="0.4">
      <c r="A68" s="203">
        <v>8</v>
      </c>
      <c r="B68" s="146"/>
      <c r="C68" s="148" t="e">
        <f t="shared" si="15"/>
        <v>#N/A</v>
      </c>
      <c r="D68" s="148" t="e">
        <f t="shared" si="16"/>
        <v>#N/A</v>
      </c>
      <c r="E68" s="143" t="e">
        <f t="shared" si="17"/>
        <v>#N/A</v>
      </c>
      <c r="F68" s="154"/>
      <c r="G68" s="87"/>
      <c r="H68" s="152"/>
      <c r="I68" s="146"/>
      <c r="J68" s="153"/>
      <c r="K68" s="153"/>
      <c r="L68" s="153"/>
      <c r="M68" s="146"/>
    </row>
    <row r="69" spans="1:25" s="157" customFormat="1" x14ac:dyDescent="0.4">
      <c r="A69" s="240"/>
      <c r="B69" s="144"/>
      <c r="C69" s="148"/>
      <c r="D69" s="148"/>
      <c r="E69" s="143"/>
      <c r="F69" s="148"/>
      <c r="G69" s="87"/>
      <c r="H69" s="155"/>
      <c r="I69" s="155"/>
      <c r="J69" s="155"/>
      <c r="K69" s="155"/>
      <c r="L69" s="155"/>
      <c r="M69" s="155"/>
    </row>
    <row r="70" spans="1:25" s="157" customFormat="1" x14ac:dyDescent="0.4">
      <c r="A70" s="241" t="s">
        <v>0</v>
      </c>
      <c r="B70" s="237" t="s">
        <v>38</v>
      </c>
      <c r="C70" s="204" t="str">
        <f>VLOOKUP(B70,timetabletrack,2)</f>
        <v>100m 15-17 Secs</v>
      </c>
      <c r="D70" s="338" t="str">
        <f>VLOOKUP(B70,timetabletrack,3)</f>
        <v xml:space="preserve">Female </v>
      </c>
      <c r="E70" s="339"/>
      <c r="F70" s="339"/>
      <c r="G70" s="87"/>
      <c r="H70" s="152"/>
      <c r="I70" s="152"/>
      <c r="L70" s="152"/>
      <c r="M70" s="152"/>
    </row>
    <row r="71" spans="1:25" s="157" customFormat="1" x14ac:dyDescent="0.4">
      <c r="A71" s="203" t="s">
        <v>29</v>
      </c>
      <c r="B71" s="324" t="s">
        <v>30</v>
      </c>
      <c r="C71" s="151"/>
      <c r="D71" s="324"/>
      <c r="E71" s="324" t="s">
        <v>26</v>
      </c>
      <c r="F71" s="204" t="s">
        <v>31</v>
      </c>
      <c r="G71" s="87"/>
      <c r="H71" s="152"/>
      <c r="I71" s="152"/>
      <c r="L71" s="152"/>
      <c r="M71" s="152"/>
    </row>
    <row r="72" spans="1:25" s="157" customFormat="1" x14ac:dyDescent="0.4">
      <c r="A72" s="203">
        <v>1</v>
      </c>
      <c r="B72" s="146">
        <v>135</v>
      </c>
      <c r="C72" s="148" t="str">
        <f t="shared" ref="C72:C77" si="18">VLOOKUP($B72,athletes,2)</f>
        <v>Chloe McLean</v>
      </c>
      <c r="D72" s="148" t="str">
        <f t="shared" ref="D72:D77" si="19">VLOOKUP($B72,athletes,3)</f>
        <v>Forth Valley</v>
      </c>
      <c r="E72" s="143" t="str">
        <f t="shared" ref="E72:E77" si="20">VLOOKUP($B72,athletes,4)</f>
        <v>LD</v>
      </c>
      <c r="F72" s="313">
        <v>15.5</v>
      </c>
      <c r="G72" s="152"/>
      <c r="H72" s="152"/>
      <c r="I72" s="146"/>
      <c r="J72" s="153"/>
      <c r="K72" s="153"/>
      <c r="L72" s="153"/>
      <c r="M72" s="146"/>
    </row>
    <row r="73" spans="1:25" x14ac:dyDescent="0.4">
      <c r="A73" s="203">
        <v>2</v>
      </c>
      <c r="B73" s="146">
        <v>88</v>
      </c>
      <c r="C73" s="148" t="str">
        <f t="shared" si="18"/>
        <v>Marie Wilson</v>
      </c>
      <c r="D73" s="148" t="str">
        <f t="shared" si="19"/>
        <v>Fife</v>
      </c>
      <c r="E73" s="143" t="str">
        <f t="shared" si="20"/>
        <v>LD</v>
      </c>
      <c r="F73" s="313">
        <v>16.399999999999999</v>
      </c>
      <c r="G73" s="152"/>
      <c r="I73" s="146"/>
      <c r="L73" s="153"/>
      <c r="M73" s="146"/>
    </row>
    <row r="74" spans="1:25" x14ac:dyDescent="0.4">
      <c r="A74" s="203">
        <v>3</v>
      </c>
      <c r="B74" s="146">
        <v>113</v>
      </c>
      <c r="C74" s="148" t="str">
        <f t="shared" si="18"/>
        <v>Nikki Baxter</v>
      </c>
      <c r="D74" s="148" t="str">
        <f t="shared" si="19"/>
        <v>Fife</v>
      </c>
      <c r="E74" s="143" t="str">
        <f t="shared" si="20"/>
        <v>LD</v>
      </c>
      <c r="F74" s="313">
        <v>17</v>
      </c>
      <c r="I74" s="146"/>
      <c r="L74" s="153"/>
      <c r="M74" s="146"/>
    </row>
    <row r="75" spans="1:25" x14ac:dyDescent="0.4">
      <c r="A75" s="203">
        <v>4</v>
      </c>
      <c r="B75" s="146">
        <v>100</v>
      </c>
      <c r="C75" s="148" t="str">
        <f t="shared" si="18"/>
        <v>Colleen Turner</v>
      </c>
      <c r="D75" s="148" t="str">
        <f t="shared" si="19"/>
        <v>Fife</v>
      </c>
      <c r="E75" s="143" t="str">
        <f t="shared" si="20"/>
        <v>LD</v>
      </c>
      <c r="F75" s="313">
        <v>17.399999999999999</v>
      </c>
      <c r="I75" s="146"/>
      <c r="L75" s="153"/>
      <c r="M75" s="146"/>
    </row>
    <row r="76" spans="1:25" x14ac:dyDescent="0.4">
      <c r="A76" s="203">
        <v>5</v>
      </c>
      <c r="B76" s="146">
        <v>127</v>
      </c>
      <c r="C76" s="148" t="str">
        <f t="shared" si="18"/>
        <v>Lorraine Keigan</v>
      </c>
      <c r="D76" s="148" t="str">
        <f t="shared" si="19"/>
        <v>Forth Valley</v>
      </c>
      <c r="E76" s="143" t="str">
        <f t="shared" si="20"/>
        <v>LD</v>
      </c>
      <c r="F76" s="313">
        <v>18</v>
      </c>
      <c r="I76" s="146"/>
      <c r="L76" s="153"/>
      <c r="M76" s="146"/>
    </row>
    <row r="77" spans="1:25" x14ac:dyDescent="0.4">
      <c r="A77" s="203">
        <v>8</v>
      </c>
      <c r="B77" s="146"/>
      <c r="C77" s="148" t="e">
        <f t="shared" si="18"/>
        <v>#N/A</v>
      </c>
      <c r="D77" s="148" t="e">
        <f t="shared" si="19"/>
        <v>#N/A</v>
      </c>
      <c r="E77" s="143" t="e">
        <f t="shared" si="20"/>
        <v>#N/A</v>
      </c>
      <c r="F77" s="313"/>
      <c r="I77" s="146"/>
      <c r="L77" s="153"/>
      <c r="M77" s="146"/>
    </row>
    <row r="78" spans="1:25" x14ac:dyDescent="0.4">
      <c r="A78" s="240"/>
      <c r="B78" s="144"/>
      <c r="C78" s="148"/>
      <c r="D78" s="148"/>
      <c r="E78" s="143"/>
      <c r="F78" s="148"/>
      <c r="I78" s="146"/>
      <c r="L78" s="153"/>
      <c r="M78" s="146"/>
    </row>
    <row r="79" spans="1:25" x14ac:dyDescent="0.4">
      <c r="A79" s="203" t="s">
        <v>0</v>
      </c>
      <c r="B79" s="324" t="s">
        <v>39</v>
      </c>
      <c r="C79" s="151" t="str">
        <f>VLOOKUP(B79,timetabletrack,2)</f>
        <v>100m +17.5 Secs</v>
      </c>
      <c r="D79" s="338" t="str">
        <f>VLOOKUP(B79,timetabletrack,3)</f>
        <v>Male</v>
      </c>
      <c r="E79" s="339"/>
      <c r="F79" s="339"/>
      <c r="H79" s="155"/>
      <c r="I79" s="155"/>
      <c r="J79" s="155"/>
      <c r="K79" s="155"/>
      <c r="L79" s="155"/>
      <c r="M79" s="155"/>
    </row>
    <row r="80" spans="1:25" x14ac:dyDescent="0.4">
      <c r="A80" s="203" t="s">
        <v>29</v>
      </c>
      <c r="B80" s="324" t="s">
        <v>30</v>
      </c>
      <c r="C80" s="151"/>
      <c r="D80" s="324"/>
      <c r="E80" s="324" t="s">
        <v>26</v>
      </c>
      <c r="F80" s="204" t="s">
        <v>31</v>
      </c>
      <c r="G80" s="152"/>
      <c r="J80" s="157"/>
      <c r="K80" s="157"/>
      <c r="L80" s="152"/>
      <c r="M80" s="152"/>
    </row>
    <row r="81" spans="1:20" x14ac:dyDescent="0.4">
      <c r="A81" s="203">
        <v>1</v>
      </c>
      <c r="B81" s="146">
        <v>187</v>
      </c>
      <c r="C81" s="148" t="str">
        <f t="shared" ref="C81:C86" si="21">VLOOKUP($B81,athletes,2)</f>
        <v>Neil Pennycook</v>
      </c>
      <c r="D81" s="148" t="str">
        <f t="shared" ref="D81:D86" si="22">VLOOKUP($B81,athletes,3)</f>
        <v>Perth/Tayside</v>
      </c>
      <c r="E81" s="143" t="str">
        <f t="shared" ref="E81:E86" si="23">VLOOKUP($B81,athletes,4)</f>
        <v>LD</v>
      </c>
      <c r="F81" s="313">
        <v>20.9</v>
      </c>
      <c r="G81" s="152"/>
      <c r="J81" s="157"/>
      <c r="K81" s="157"/>
      <c r="L81" s="152"/>
      <c r="M81" s="152"/>
    </row>
    <row r="82" spans="1:20" x14ac:dyDescent="0.4">
      <c r="A82" s="203">
        <v>2</v>
      </c>
      <c r="B82" s="146">
        <v>54</v>
      </c>
      <c r="C82" s="148" t="str">
        <f t="shared" si="21"/>
        <v>Billy Masterton</v>
      </c>
      <c r="D82" s="148" t="str">
        <f t="shared" si="22"/>
        <v>Fife</v>
      </c>
      <c r="E82" s="143" t="str">
        <f t="shared" si="23"/>
        <v>LD</v>
      </c>
      <c r="F82" s="313">
        <v>22.6</v>
      </c>
      <c r="G82" s="152"/>
      <c r="I82" s="146"/>
      <c r="L82" s="153"/>
      <c r="M82" s="146"/>
    </row>
    <row r="83" spans="1:20" x14ac:dyDescent="0.4">
      <c r="A83" s="203">
        <v>3</v>
      </c>
      <c r="B83" s="146">
        <v>182</v>
      </c>
      <c r="C83" s="148" t="str">
        <f t="shared" si="21"/>
        <v>Ross Doig</v>
      </c>
      <c r="D83" s="148" t="str">
        <f t="shared" si="22"/>
        <v>Perth/Tayside</v>
      </c>
      <c r="E83" s="143" t="str">
        <f t="shared" si="23"/>
        <v>LD</v>
      </c>
      <c r="F83" s="313">
        <v>24.8</v>
      </c>
      <c r="I83" s="146"/>
      <c r="L83" s="153"/>
      <c r="M83" s="146"/>
    </row>
    <row r="84" spans="1:20" x14ac:dyDescent="0.4">
      <c r="A84" s="203">
        <v>4</v>
      </c>
      <c r="B84" s="146">
        <v>56</v>
      </c>
      <c r="C84" s="148" t="str">
        <f t="shared" si="21"/>
        <v>David Renie</v>
      </c>
      <c r="D84" s="148" t="str">
        <f t="shared" si="22"/>
        <v>Fife</v>
      </c>
      <c r="E84" s="143" t="str">
        <f t="shared" si="23"/>
        <v>LD</v>
      </c>
      <c r="F84" s="313">
        <v>27.4</v>
      </c>
      <c r="I84" s="146"/>
      <c r="L84" s="153"/>
      <c r="M84" s="146"/>
    </row>
    <row r="85" spans="1:20" s="157" customFormat="1" x14ac:dyDescent="0.4">
      <c r="A85" s="203">
        <v>5</v>
      </c>
      <c r="B85" s="146">
        <v>52</v>
      </c>
      <c r="C85" s="148" t="str">
        <f t="shared" si="21"/>
        <v>Ramsay Karmid</v>
      </c>
      <c r="D85" s="148" t="str">
        <f t="shared" si="22"/>
        <v>Fife</v>
      </c>
      <c r="E85" s="143" t="str">
        <f t="shared" si="23"/>
        <v>LD</v>
      </c>
      <c r="F85" s="313">
        <v>65.3</v>
      </c>
      <c r="G85" s="87"/>
      <c r="H85" s="152"/>
      <c r="I85" s="146"/>
      <c r="J85" s="153"/>
      <c r="K85" s="153"/>
      <c r="L85" s="153"/>
      <c r="M85" s="146"/>
    </row>
    <row r="86" spans="1:20" x14ac:dyDescent="0.4">
      <c r="A86" s="203">
        <v>8</v>
      </c>
      <c r="B86" s="146"/>
      <c r="C86" s="148" t="e">
        <f t="shared" si="21"/>
        <v>#N/A</v>
      </c>
      <c r="D86" s="148" t="e">
        <f t="shared" si="22"/>
        <v>#N/A</v>
      </c>
      <c r="E86" s="143" t="e">
        <f t="shared" si="23"/>
        <v>#N/A</v>
      </c>
      <c r="F86" s="313"/>
      <c r="I86" s="146"/>
      <c r="L86" s="153"/>
      <c r="M86" s="146"/>
    </row>
    <row r="87" spans="1:20" x14ac:dyDescent="0.4">
      <c r="A87" s="240"/>
      <c r="B87" s="144"/>
      <c r="C87" s="148"/>
      <c r="D87" s="148"/>
      <c r="E87" s="143"/>
      <c r="F87" s="148"/>
      <c r="I87" s="146"/>
      <c r="L87" s="153"/>
      <c r="M87" s="146"/>
    </row>
    <row r="88" spans="1:20" s="157" customFormat="1" x14ac:dyDescent="0.4">
      <c r="A88" s="203" t="s">
        <v>0</v>
      </c>
      <c r="B88" s="324" t="s">
        <v>40</v>
      </c>
      <c r="C88" s="151" t="str">
        <f>VLOOKUP(B88,timetabletrack,2)</f>
        <v>100m +17.5 Secs</v>
      </c>
      <c r="D88" s="324" t="str">
        <f>VLOOKUP(B88,timetabletrack,3)</f>
        <v>Male</v>
      </c>
      <c r="E88" s="324" t="s">
        <v>26</v>
      </c>
      <c r="F88" s="204" t="s">
        <v>31</v>
      </c>
      <c r="G88" s="87"/>
      <c r="H88" s="160"/>
      <c r="I88" s="160"/>
      <c r="J88" s="160"/>
      <c r="K88" s="160"/>
      <c r="L88" s="160"/>
      <c r="M88" s="160"/>
    </row>
    <row r="89" spans="1:20" x14ac:dyDescent="0.4">
      <c r="A89" s="203" t="s">
        <v>29</v>
      </c>
      <c r="B89" s="324" t="s">
        <v>30</v>
      </c>
      <c r="C89" s="151"/>
      <c r="D89" s="151"/>
      <c r="E89" s="204"/>
      <c r="F89" s="327"/>
      <c r="J89" s="157"/>
      <c r="K89" s="157"/>
      <c r="L89" s="152"/>
      <c r="M89" s="152"/>
      <c r="O89" s="152"/>
      <c r="P89" s="152"/>
      <c r="Q89" s="157"/>
      <c r="R89" s="157"/>
      <c r="S89" s="152"/>
      <c r="T89" s="152"/>
    </row>
    <row r="90" spans="1:20" x14ac:dyDescent="0.4">
      <c r="A90" s="203">
        <v>1</v>
      </c>
      <c r="B90" s="146">
        <v>74</v>
      </c>
      <c r="C90" s="148" t="str">
        <f t="shared" ref="C90:C96" si="24">VLOOKUP($B90,athletes,2)</f>
        <v>Tristan Rankine</v>
      </c>
      <c r="D90" s="148" t="str">
        <f t="shared" ref="D90:D96" si="25">VLOOKUP($B90,athletes,3)</f>
        <v>Fife</v>
      </c>
      <c r="E90" s="143" t="str">
        <f t="shared" ref="E90:E96" si="26">VLOOKUP($B90,athletes,4)</f>
        <v>LD</v>
      </c>
      <c r="F90" s="313">
        <v>20.5</v>
      </c>
      <c r="G90" s="152"/>
      <c r="J90" s="157"/>
      <c r="K90" s="157"/>
      <c r="L90" s="152"/>
      <c r="M90" s="152"/>
      <c r="O90" s="152"/>
      <c r="P90" s="152"/>
      <c r="Q90" s="157"/>
      <c r="R90" s="157"/>
      <c r="S90" s="152"/>
      <c r="T90" s="152"/>
    </row>
    <row r="91" spans="1:20" x14ac:dyDescent="0.4">
      <c r="A91" s="203">
        <v>2</v>
      </c>
      <c r="B91" s="146">
        <v>180</v>
      </c>
      <c r="C91" s="148" t="str">
        <f t="shared" si="24"/>
        <v>Andrew Machan</v>
      </c>
      <c r="D91" s="148" t="str">
        <f t="shared" si="25"/>
        <v>Perth/Tayside</v>
      </c>
      <c r="E91" s="143" t="str">
        <f t="shared" si="26"/>
        <v>LD</v>
      </c>
      <c r="F91" s="313">
        <v>21.8</v>
      </c>
      <c r="G91" s="152"/>
      <c r="I91" s="146"/>
      <c r="L91" s="153"/>
      <c r="M91" s="146"/>
      <c r="O91" s="152"/>
      <c r="P91" s="146"/>
      <c r="T91" s="146"/>
    </row>
    <row r="92" spans="1:20" x14ac:dyDescent="0.4">
      <c r="A92" s="203">
        <v>3</v>
      </c>
      <c r="B92" s="146">
        <v>62</v>
      </c>
      <c r="C92" s="148" t="str">
        <f t="shared" si="24"/>
        <v>Kyle Baxter</v>
      </c>
      <c r="D92" s="148" t="str">
        <f t="shared" si="25"/>
        <v>Fife</v>
      </c>
      <c r="E92" s="143" t="str">
        <f t="shared" si="26"/>
        <v>LD</v>
      </c>
      <c r="F92" s="313">
        <v>24.2</v>
      </c>
      <c r="I92" s="146"/>
      <c r="L92" s="153"/>
      <c r="M92" s="146"/>
      <c r="O92" s="152"/>
      <c r="P92" s="146"/>
      <c r="T92" s="146"/>
    </row>
    <row r="93" spans="1:20" x14ac:dyDescent="0.4">
      <c r="A93" s="203">
        <v>4</v>
      </c>
      <c r="B93" s="146">
        <v>158</v>
      </c>
      <c r="C93" s="148" t="str">
        <f t="shared" si="24"/>
        <v>Conor Whannell</v>
      </c>
      <c r="D93" s="148" t="str">
        <f t="shared" si="25"/>
        <v>Forth Valley</v>
      </c>
      <c r="E93" s="143" t="str">
        <f t="shared" si="26"/>
        <v>PD</v>
      </c>
      <c r="F93" s="313">
        <v>24.5</v>
      </c>
      <c r="I93" s="146"/>
      <c r="L93" s="153"/>
      <c r="M93" s="146"/>
      <c r="O93" s="152"/>
      <c r="P93" s="146"/>
      <c r="T93" s="146"/>
    </row>
    <row r="94" spans="1:20" x14ac:dyDescent="0.4">
      <c r="A94" s="203">
        <v>5</v>
      </c>
      <c r="B94" s="146">
        <v>185</v>
      </c>
      <c r="C94" s="148" t="str">
        <f t="shared" si="24"/>
        <v>Ryan Devlin</v>
      </c>
      <c r="D94" s="148" t="str">
        <f t="shared" si="25"/>
        <v>Perth/Tayside</v>
      </c>
      <c r="E94" s="143" t="str">
        <f t="shared" si="26"/>
        <v>LD</v>
      </c>
      <c r="F94" s="313">
        <v>24.5</v>
      </c>
      <c r="I94" s="146"/>
      <c r="L94" s="153"/>
      <c r="M94" s="146"/>
      <c r="O94" s="152"/>
      <c r="P94" s="146"/>
      <c r="T94" s="146"/>
    </row>
    <row r="95" spans="1:20" x14ac:dyDescent="0.4">
      <c r="A95" s="203">
        <v>6</v>
      </c>
      <c r="B95" s="146">
        <v>72</v>
      </c>
      <c r="C95" s="148" t="str">
        <f t="shared" si="24"/>
        <v>Stuart Orlovski</v>
      </c>
      <c r="D95" s="148" t="str">
        <f t="shared" si="25"/>
        <v>Fife</v>
      </c>
      <c r="E95" s="143" t="str">
        <f t="shared" si="26"/>
        <v>LD</v>
      </c>
      <c r="F95" s="313">
        <v>24.5</v>
      </c>
      <c r="I95" s="146"/>
      <c r="L95" s="153"/>
      <c r="M95" s="146"/>
      <c r="O95" s="152"/>
      <c r="P95" s="146"/>
      <c r="T95" s="146"/>
    </row>
    <row r="96" spans="1:20" x14ac:dyDescent="0.4">
      <c r="A96" s="203">
        <v>7</v>
      </c>
      <c r="B96" s="146"/>
      <c r="C96" s="148" t="e">
        <f t="shared" si="24"/>
        <v>#N/A</v>
      </c>
      <c r="D96" s="148" t="e">
        <f t="shared" si="25"/>
        <v>#N/A</v>
      </c>
      <c r="E96" s="143" t="e">
        <f t="shared" si="26"/>
        <v>#N/A</v>
      </c>
      <c r="F96" s="313"/>
      <c r="I96" s="146"/>
      <c r="L96" s="153"/>
      <c r="M96" s="146"/>
      <c r="O96" s="152"/>
      <c r="P96" s="146"/>
      <c r="T96" s="146"/>
    </row>
    <row r="97" spans="1:20" x14ac:dyDescent="0.4">
      <c r="A97" s="240"/>
      <c r="B97" s="144"/>
      <c r="C97" s="148"/>
      <c r="D97" s="148"/>
      <c r="E97" s="143"/>
      <c r="F97" s="148"/>
      <c r="I97" s="146"/>
      <c r="L97" s="153"/>
      <c r="M97" s="146"/>
      <c r="O97" s="152"/>
      <c r="P97" s="146"/>
      <c r="T97" s="146"/>
    </row>
    <row r="98" spans="1:20" x14ac:dyDescent="0.4">
      <c r="A98" s="203" t="s">
        <v>0</v>
      </c>
      <c r="B98" s="324" t="s">
        <v>41</v>
      </c>
      <c r="C98" s="151" t="str">
        <f>VLOOKUP(B98,timetabletrack,2)</f>
        <v>100m +17.5 Secs</v>
      </c>
      <c r="D98" s="324" t="str">
        <f>VLOOKUP(B98,timetabletrack,3)</f>
        <v>Male</v>
      </c>
      <c r="E98" s="324" t="s">
        <v>26</v>
      </c>
      <c r="F98" s="204" t="s">
        <v>31</v>
      </c>
      <c r="H98" s="155"/>
      <c r="I98" s="155"/>
      <c r="J98" s="155"/>
      <c r="K98" s="155"/>
      <c r="L98" s="155"/>
      <c r="M98" s="155"/>
    </row>
    <row r="99" spans="1:20" x14ac:dyDescent="0.4">
      <c r="A99" s="203" t="s">
        <v>29</v>
      </c>
      <c r="B99" s="324" t="s">
        <v>30</v>
      </c>
      <c r="C99" s="151"/>
      <c r="D99" s="151"/>
      <c r="E99" s="204"/>
      <c r="F99" s="327"/>
      <c r="J99" s="157"/>
      <c r="K99" s="157"/>
      <c r="L99" s="152"/>
      <c r="M99" s="152"/>
    </row>
    <row r="100" spans="1:20" x14ac:dyDescent="0.4">
      <c r="A100" s="203">
        <v>1</v>
      </c>
      <c r="B100" s="146">
        <v>49</v>
      </c>
      <c r="C100" s="148" t="str">
        <f t="shared" ref="C100:C106" si="27">VLOOKUP($B100,athletes,2)</f>
        <v>James Murphy</v>
      </c>
      <c r="D100" s="148" t="str">
        <f t="shared" ref="D100:D106" si="28">VLOOKUP($B100,athletes,3)</f>
        <v>Fife</v>
      </c>
      <c r="E100" s="143" t="str">
        <f t="shared" ref="E100:E106" si="29">VLOOKUP($B100,athletes,4)</f>
        <v>LD</v>
      </c>
      <c r="F100" s="313">
        <v>18.5</v>
      </c>
      <c r="G100" s="152"/>
      <c r="J100" s="157"/>
      <c r="K100" s="157"/>
      <c r="L100" s="152"/>
      <c r="M100" s="152"/>
    </row>
    <row r="101" spans="1:20" x14ac:dyDescent="0.4">
      <c r="A101" s="203">
        <v>2</v>
      </c>
      <c r="B101" s="146">
        <v>181</v>
      </c>
      <c r="C101" s="148" t="str">
        <f t="shared" si="27"/>
        <v>Glenn Jones</v>
      </c>
      <c r="D101" s="148" t="str">
        <f t="shared" si="28"/>
        <v>Perth/Tayside</v>
      </c>
      <c r="E101" s="143" t="str">
        <f t="shared" si="29"/>
        <v>LD</v>
      </c>
      <c r="F101" s="313">
        <v>19.600000000000001</v>
      </c>
      <c r="G101" s="152"/>
      <c r="I101" s="146"/>
      <c r="L101" s="153"/>
      <c r="M101" s="146"/>
    </row>
    <row r="102" spans="1:20" x14ac:dyDescent="0.4">
      <c r="A102" s="203">
        <v>3</v>
      </c>
      <c r="B102" s="146">
        <v>46</v>
      </c>
      <c r="C102" s="148" t="str">
        <f t="shared" si="27"/>
        <v>Christopher Cook</v>
      </c>
      <c r="D102" s="148" t="str">
        <f t="shared" si="28"/>
        <v>Fife</v>
      </c>
      <c r="E102" s="143" t="str">
        <f t="shared" si="29"/>
        <v>LD</v>
      </c>
      <c r="F102" s="313">
        <v>20</v>
      </c>
      <c r="I102" s="146"/>
      <c r="L102" s="153"/>
      <c r="M102" s="146"/>
    </row>
    <row r="103" spans="1:20" x14ac:dyDescent="0.4">
      <c r="A103" s="203">
        <v>4</v>
      </c>
      <c r="B103" s="146">
        <v>61</v>
      </c>
      <c r="C103" s="148" t="str">
        <f t="shared" si="27"/>
        <v>Kevin Rowe</v>
      </c>
      <c r="D103" s="148" t="str">
        <f t="shared" si="28"/>
        <v>Fife</v>
      </c>
      <c r="E103" s="143" t="str">
        <f t="shared" si="29"/>
        <v>LD</v>
      </c>
      <c r="F103" s="313">
        <v>21.2</v>
      </c>
      <c r="I103" s="146"/>
      <c r="L103" s="153"/>
      <c r="M103" s="146"/>
    </row>
    <row r="104" spans="1:20" x14ac:dyDescent="0.4">
      <c r="A104" s="203">
        <v>5</v>
      </c>
      <c r="B104" s="146">
        <v>15</v>
      </c>
      <c r="C104" s="148" t="str">
        <f t="shared" si="27"/>
        <v>Kevin Mustard</v>
      </c>
      <c r="D104" s="148" t="str">
        <f t="shared" si="28"/>
        <v>Fife</v>
      </c>
      <c r="E104" s="143" t="str">
        <f t="shared" si="29"/>
        <v>LD</v>
      </c>
      <c r="F104" s="313">
        <v>21.3</v>
      </c>
      <c r="I104" s="146"/>
      <c r="L104" s="153"/>
      <c r="M104" s="146"/>
    </row>
    <row r="105" spans="1:20" x14ac:dyDescent="0.4">
      <c r="A105" s="203">
        <v>6</v>
      </c>
      <c r="B105" s="146">
        <v>73</v>
      </c>
      <c r="C105" s="148" t="str">
        <f t="shared" si="27"/>
        <v>Tom Webster</v>
      </c>
      <c r="D105" s="148" t="str">
        <f t="shared" si="28"/>
        <v>Fife</v>
      </c>
      <c r="E105" s="143" t="str">
        <f t="shared" si="29"/>
        <v>LD</v>
      </c>
      <c r="F105" s="313">
        <v>23.1</v>
      </c>
      <c r="I105" s="146"/>
      <c r="L105" s="153"/>
      <c r="M105" s="146"/>
    </row>
    <row r="106" spans="1:20" x14ac:dyDescent="0.4">
      <c r="A106" s="203">
        <v>7</v>
      </c>
      <c r="B106" s="146"/>
      <c r="C106" s="148" t="e">
        <f t="shared" si="27"/>
        <v>#N/A</v>
      </c>
      <c r="D106" s="148" t="e">
        <f t="shared" si="28"/>
        <v>#N/A</v>
      </c>
      <c r="E106" s="143" t="e">
        <f t="shared" si="29"/>
        <v>#N/A</v>
      </c>
      <c r="F106" s="313"/>
      <c r="I106" s="146"/>
      <c r="L106" s="153"/>
      <c r="M106" s="146"/>
    </row>
    <row r="107" spans="1:20" x14ac:dyDescent="0.4">
      <c r="B107" s="144"/>
      <c r="C107" s="148"/>
      <c r="D107" s="148"/>
      <c r="E107" s="143"/>
      <c r="F107" s="144"/>
      <c r="I107" s="146"/>
      <c r="L107" s="153"/>
      <c r="M107" s="146"/>
    </row>
    <row r="108" spans="1:20" x14ac:dyDescent="0.4">
      <c r="A108" s="203" t="s">
        <v>0</v>
      </c>
      <c r="B108" s="324" t="s">
        <v>42</v>
      </c>
      <c r="C108" s="151" t="str">
        <f>VLOOKUP(B108,timetabletrack,2)</f>
        <v xml:space="preserve">100m +17.5 Secs </v>
      </c>
      <c r="D108" s="324" t="str">
        <f>VLOOKUP(B108,timetabletrack,3)</f>
        <v>Male</v>
      </c>
      <c r="E108" s="324" t="s">
        <v>26</v>
      </c>
      <c r="F108" s="204" t="s">
        <v>31</v>
      </c>
      <c r="J108" s="157"/>
      <c r="K108" s="157"/>
      <c r="L108" s="152"/>
      <c r="M108" s="152"/>
    </row>
    <row r="109" spans="1:20" x14ac:dyDescent="0.4">
      <c r="A109" s="203" t="s">
        <v>29</v>
      </c>
      <c r="B109" s="324" t="s">
        <v>30</v>
      </c>
      <c r="C109" s="151"/>
      <c r="D109" s="151"/>
      <c r="E109" s="204"/>
      <c r="F109" s="327"/>
      <c r="J109" s="157"/>
      <c r="K109" s="157"/>
      <c r="L109" s="152"/>
      <c r="M109" s="152"/>
    </row>
    <row r="110" spans="1:20" x14ac:dyDescent="0.4">
      <c r="A110" s="203">
        <v>1</v>
      </c>
      <c r="B110" s="146">
        <v>246</v>
      </c>
      <c r="C110" s="148" t="str">
        <f t="shared" ref="C110:C116" si="30">VLOOKUP($B110,athletes,2)</f>
        <v>Ravi Sangeelee</v>
      </c>
      <c r="D110" s="148" t="str">
        <f t="shared" ref="D110:D116" si="31">VLOOKUP($B110,athletes,3)</f>
        <v>Tayside</v>
      </c>
      <c r="E110" s="143" t="str">
        <f t="shared" ref="E110:E116" si="32">VLOOKUP($B110,athletes,4)</f>
        <v>LD</v>
      </c>
      <c r="F110" s="313">
        <v>17.399999999999999</v>
      </c>
      <c r="G110" s="152"/>
      <c r="I110" s="146"/>
      <c r="L110" s="153"/>
      <c r="M110" s="146"/>
    </row>
    <row r="111" spans="1:20" x14ac:dyDescent="0.4">
      <c r="A111" s="203">
        <v>2</v>
      </c>
      <c r="B111" s="146">
        <v>75</v>
      </c>
      <c r="C111" s="148" t="str">
        <f t="shared" si="30"/>
        <v>Wayne Sammut</v>
      </c>
      <c r="D111" s="148" t="str">
        <f t="shared" si="31"/>
        <v>Fife</v>
      </c>
      <c r="E111" s="143" t="str">
        <f t="shared" si="32"/>
        <v>LD</v>
      </c>
      <c r="F111" s="313">
        <v>18.3</v>
      </c>
      <c r="G111" s="152"/>
      <c r="I111" s="146"/>
      <c r="L111" s="153"/>
      <c r="M111" s="146"/>
    </row>
    <row r="112" spans="1:20" x14ac:dyDescent="0.4">
      <c r="A112" s="203">
        <v>3</v>
      </c>
      <c r="B112" s="146">
        <v>32</v>
      </c>
      <c r="C112" s="148" t="str">
        <f t="shared" si="30"/>
        <v>Wayne Halliday</v>
      </c>
      <c r="D112" s="148" t="str">
        <f t="shared" si="31"/>
        <v>Fife</v>
      </c>
      <c r="E112" s="143" t="str">
        <f t="shared" si="32"/>
        <v>LD</v>
      </c>
      <c r="F112" s="313">
        <v>18.5</v>
      </c>
      <c r="I112" s="146"/>
      <c r="L112" s="153"/>
      <c r="M112" s="146"/>
    </row>
    <row r="113" spans="1:13" x14ac:dyDescent="0.4">
      <c r="A113" s="203">
        <v>4</v>
      </c>
      <c r="B113" s="146">
        <v>31</v>
      </c>
      <c r="C113" s="148" t="str">
        <f t="shared" si="30"/>
        <v>Ryan Paterson</v>
      </c>
      <c r="D113" s="148" t="str">
        <f t="shared" si="31"/>
        <v>Fife</v>
      </c>
      <c r="E113" s="143" t="str">
        <f t="shared" si="32"/>
        <v>LD</v>
      </c>
      <c r="F113" s="313">
        <v>19.2</v>
      </c>
      <c r="I113" s="146"/>
      <c r="L113" s="153"/>
      <c r="M113" s="146"/>
    </row>
    <row r="114" spans="1:13" x14ac:dyDescent="0.4">
      <c r="A114" s="203">
        <v>5</v>
      </c>
      <c r="B114" s="146">
        <v>209</v>
      </c>
      <c r="C114" s="148" t="str">
        <f t="shared" si="30"/>
        <v>Billy Goodall</v>
      </c>
      <c r="D114" s="148" t="str">
        <f t="shared" si="31"/>
        <v>West of Scotland</v>
      </c>
      <c r="E114" s="143" t="str">
        <f t="shared" si="32"/>
        <v>LD</v>
      </c>
      <c r="F114" s="313">
        <v>19.399999999999999</v>
      </c>
      <c r="I114" s="146"/>
      <c r="L114" s="153"/>
      <c r="M114" s="146"/>
    </row>
    <row r="115" spans="1:13" x14ac:dyDescent="0.4">
      <c r="A115" s="203">
        <v>6</v>
      </c>
      <c r="B115" s="146">
        <v>33</v>
      </c>
      <c r="C115" s="148" t="str">
        <f t="shared" si="30"/>
        <v>Wyane Moreland</v>
      </c>
      <c r="D115" s="148" t="str">
        <f t="shared" si="31"/>
        <v>Fife</v>
      </c>
      <c r="E115" s="143" t="str">
        <f t="shared" si="32"/>
        <v>LD</v>
      </c>
      <c r="F115" s="313">
        <v>20.2</v>
      </c>
      <c r="I115" s="146"/>
      <c r="L115" s="153"/>
      <c r="M115" s="146"/>
    </row>
    <row r="116" spans="1:13" x14ac:dyDescent="0.4">
      <c r="A116" s="203">
        <v>7</v>
      </c>
      <c r="B116" s="146"/>
      <c r="C116" s="148" t="e">
        <f t="shared" si="30"/>
        <v>#N/A</v>
      </c>
      <c r="D116" s="148" t="e">
        <f t="shared" si="31"/>
        <v>#N/A</v>
      </c>
      <c r="E116" s="143" t="e">
        <f t="shared" si="32"/>
        <v>#N/A</v>
      </c>
      <c r="F116" s="313"/>
      <c r="I116" s="146"/>
      <c r="L116" s="153"/>
      <c r="M116" s="146"/>
    </row>
    <row r="117" spans="1:13" x14ac:dyDescent="0.4">
      <c r="A117" s="240"/>
      <c r="B117" s="144"/>
      <c r="C117" s="148"/>
      <c r="D117" s="148"/>
      <c r="E117" s="143"/>
      <c r="F117" s="148"/>
      <c r="G117" s="147"/>
      <c r="I117" s="146"/>
      <c r="L117" s="153"/>
      <c r="M117" s="146"/>
    </row>
    <row r="118" spans="1:13" x14ac:dyDescent="0.4">
      <c r="A118" s="203" t="s">
        <v>0</v>
      </c>
      <c r="B118" s="324" t="s">
        <v>43</v>
      </c>
      <c r="C118" s="151" t="str">
        <f>VLOOKUP(B118,timetabletrack,2)</f>
        <v>100m +17.5 Secs</v>
      </c>
      <c r="D118" s="324" t="str">
        <f>VLOOKUP(B118,timetabletrack,3)</f>
        <v>Male</v>
      </c>
      <c r="E118" s="324" t="s">
        <v>26</v>
      </c>
      <c r="F118" s="204" t="s">
        <v>31</v>
      </c>
      <c r="H118" s="155"/>
      <c r="I118" s="155"/>
      <c r="J118" s="155"/>
      <c r="K118" s="155"/>
      <c r="L118" s="155"/>
      <c r="M118" s="155"/>
    </row>
    <row r="119" spans="1:13" x14ac:dyDescent="0.4">
      <c r="A119" s="203" t="s">
        <v>29</v>
      </c>
      <c r="B119" s="324" t="s">
        <v>30</v>
      </c>
      <c r="C119" s="151"/>
      <c r="D119" s="151"/>
      <c r="E119" s="204" t="s">
        <v>45</v>
      </c>
      <c r="F119" s="327"/>
      <c r="J119" s="157"/>
      <c r="K119" s="157"/>
      <c r="L119" s="152"/>
      <c r="M119" s="152"/>
    </row>
    <row r="120" spans="1:13" x14ac:dyDescent="0.4">
      <c r="A120" s="203">
        <v>1</v>
      </c>
      <c r="B120" s="144">
        <v>213</v>
      </c>
      <c r="C120" s="148" t="str">
        <f>VLOOKUP($B120,athletes,2)</f>
        <v>Eddie Simmons</v>
      </c>
      <c r="D120" s="148" t="str">
        <f t="shared" ref="D120:D126" si="33">VLOOKUP($B120,athletes,3)</f>
        <v>West of Scotland</v>
      </c>
      <c r="E120" s="143" t="str">
        <f>VLOOKUP($B120,athletes,4)</f>
        <v>LD</v>
      </c>
      <c r="F120" s="313">
        <v>17.600000000000001</v>
      </c>
      <c r="G120" s="152"/>
      <c r="J120" s="157"/>
      <c r="K120" s="157"/>
      <c r="L120" s="152"/>
      <c r="M120" s="152"/>
    </row>
    <row r="121" spans="1:13" x14ac:dyDescent="0.4">
      <c r="A121" s="203">
        <v>2</v>
      </c>
      <c r="B121" s="144">
        <v>40</v>
      </c>
      <c r="C121" s="148" t="str">
        <f t="shared" ref="C121:C126" si="34">IF(B121="","",VLOOKUP($B121,athletes,2))</f>
        <v>Glen Miller</v>
      </c>
      <c r="D121" s="148" t="str">
        <f t="shared" si="33"/>
        <v>Fife</v>
      </c>
      <c r="E121" s="143" t="str">
        <f t="shared" ref="E121:E126" si="35">IF(D121="","",VLOOKUP($B121,athletes,4))</f>
        <v>LD</v>
      </c>
      <c r="F121" s="313">
        <v>17.7</v>
      </c>
      <c r="G121" s="152"/>
      <c r="I121" s="146"/>
      <c r="L121" s="153"/>
      <c r="M121" s="146"/>
    </row>
    <row r="122" spans="1:13" x14ac:dyDescent="0.4">
      <c r="A122" s="203">
        <v>3</v>
      </c>
      <c r="B122" s="144">
        <v>76</v>
      </c>
      <c r="C122" s="148" t="str">
        <f t="shared" si="34"/>
        <v>Jordan Clark</v>
      </c>
      <c r="D122" s="148" t="str">
        <f t="shared" si="33"/>
        <v>Fife</v>
      </c>
      <c r="E122" s="143" t="str">
        <f t="shared" si="35"/>
        <v>LD</v>
      </c>
      <c r="F122" s="313">
        <v>17.899999999999999</v>
      </c>
      <c r="I122" s="146"/>
      <c r="L122" s="153"/>
      <c r="M122" s="146"/>
    </row>
    <row r="123" spans="1:13" x14ac:dyDescent="0.4">
      <c r="A123" s="203">
        <v>4</v>
      </c>
      <c r="B123" s="144">
        <v>69</v>
      </c>
      <c r="C123" s="148" t="str">
        <f t="shared" si="34"/>
        <v>Steven Arthur</v>
      </c>
      <c r="D123" s="148" t="str">
        <f t="shared" si="33"/>
        <v>Fife</v>
      </c>
      <c r="E123" s="143" t="str">
        <f t="shared" si="35"/>
        <v>LD</v>
      </c>
      <c r="F123" s="313">
        <v>18</v>
      </c>
      <c r="I123" s="146"/>
      <c r="L123" s="153"/>
      <c r="M123" s="146"/>
    </row>
    <row r="124" spans="1:13" x14ac:dyDescent="0.4">
      <c r="A124" s="203">
        <v>5</v>
      </c>
      <c r="B124" s="144">
        <v>57</v>
      </c>
      <c r="C124" s="148" t="str">
        <f t="shared" si="34"/>
        <v>Gavin Smith</v>
      </c>
      <c r="D124" s="148" t="str">
        <f t="shared" si="33"/>
        <v>Fife</v>
      </c>
      <c r="E124" s="143" t="str">
        <f t="shared" si="35"/>
        <v>LD</v>
      </c>
      <c r="F124" s="313">
        <v>18.399999999999999</v>
      </c>
      <c r="I124" s="146"/>
      <c r="L124" s="153"/>
      <c r="M124" s="146"/>
    </row>
    <row r="125" spans="1:13" x14ac:dyDescent="0.4">
      <c r="A125" s="203">
        <v>6</v>
      </c>
      <c r="B125" s="144">
        <v>59</v>
      </c>
      <c r="C125" s="148" t="str">
        <f t="shared" si="34"/>
        <v>John Lockhart</v>
      </c>
      <c r="D125" s="148" t="str">
        <f t="shared" si="33"/>
        <v>Fife</v>
      </c>
      <c r="E125" s="143" t="str">
        <f t="shared" si="35"/>
        <v>LD</v>
      </c>
      <c r="F125" s="313">
        <v>18.5</v>
      </c>
      <c r="I125" s="146"/>
      <c r="L125" s="153"/>
      <c r="M125" s="146"/>
    </row>
    <row r="126" spans="1:13" x14ac:dyDescent="0.4">
      <c r="A126" s="203">
        <v>7</v>
      </c>
      <c r="B126" s="144"/>
      <c r="C126" s="148" t="str">
        <f t="shared" si="34"/>
        <v/>
      </c>
      <c r="D126" s="148" t="e">
        <f t="shared" si="33"/>
        <v>#N/A</v>
      </c>
      <c r="E126" s="143" t="e">
        <f t="shared" si="35"/>
        <v>#N/A</v>
      </c>
      <c r="F126" s="313"/>
      <c r="I126" s="146"/>
      <c r="L126" s="153"/>
      <c r="M126" s="146"/>
    </row>
    <row r="127" spans="1:13" x14ac:dyDescent="0.4">
      <c r="A127" s="240"/>
      <c r="B127" s="144"/>
      <c r="C127" s="148"/>
      <c r="D127" s="148"/>
      <c r="E127" s="143"/>
      <c r="F127" s="148"/>
      <c r="I127" s="146"/>
      <c r="L127" s="153"/>
      <c r="M127" s="146"/>
    </row>
    <row r="128" spans="1:13" x14ac:dyDescent="0.4">
      <c r="A128" s="203" t="s">
        <v>0</v>
      </c>
      <c r="B128" s="324" t="s">
        <v>44</v>
      </c>
      <c r="C128" s="151" t="str">
        <f>VLOOKUP(B128,timetabletrack,2)</f>
        <v>100m 16-17.5 Secs</v>
      </c>
      <c r="D128" s="324" t="str">
        <f>VLOOKUP(B128,timetabletrack,3)</f>
        <v xml:space="preserve">Male </v>
      </c>
      <c r="E128" s="324" t="s">
        <v>26</v>
      </c>
      <c r="F128" s="204" t="s">
        <v>31</v>
      </c>
      <c r="H128" s="155"/>
      <c r="I128" s="155"/>
      <c r="J128" s="155"/>
      <c r="K128" s="155"/>
      <c r="L128" s="155"/>
      <c r="M128" s="155"/>
    </row>
    <row r="129" spans="1:13" x14ac:dyDescent="0.4">
      <c r="A129" s="203" t="s">
        <v>29</v>
      </c>
      <c r="B129" s="324" t="s">
        <v>30</v>
      </c>
      <c r="C129" s="151"/>
      <c r="D129" s="151"/>
      <c r="E129" s="204" t="s">
        <v>45</v>
      </c>
      <c r="F129" s="327"/>
      <c r="J129" s="157"/>
      <c r="K129" s="157"/>
      <c r="L129" s="152"/>
      <c r="M129" s="152"/>
    </row>
    <row r="130" spans="1:13" x14ac:dyDescent="0.4">
      <c r="A130" s="203">
        <v>1</v>
      </c>
      <c r="B130" s="146">
        <v>41</v>
      </c>
      <c r="C130" s="148" t="str">
        <f t="shared" ref="C130:C135" si="36">VLOOKUP($B130,athletes,2)</f>
        <v>James Cunningham</v>
      </c>
      <c r="D130" s="148" t="str">
        <f t="shared" ref="D130:D135" si="37">VLOOKUP($B130,athletes,3)</f>
        <v>Fife</v>
      </c>
      <c r="E130" s="143" t="str">
        <f t="shared" ref="E130:E135" si="38">VLOOKUP($B130,athletes,4)</f>
        <v>LD</v>
      </c>
      <c r="F130" s="313">
        <v>16</v>
      </c>
      <c r="G130" s="152"/>
      <c r="J130" s="157"/>
      <c r="K130" s="157"/>
      <c r="L130" s="152"/>
      <c r="M130" s="152"/>
    </row>
    <row r="131" spans="1:13" x14ac:dyDescent="0.4">
      <c r="A131" s="203">
        <v>2</v>
      </c>
      <c r="B131" s="146">
        <v>30</v>
      </c>
      <c r="C131" s="148" t="str">
        <f t="shared" si="36"/>
        <v>Rickie Ballingall</v>
      </c>
      <c r="D131" s="148" t="str">
        <f t="shared" si="37"/>
        <v>Fife</v>
      </c>
      <c r="E131" s="143" t="str">
        <f t="shared" si="38"/>
        <v>LD</v>
      </c>
      <c r="F131" s="313">
        <v>16.3</v>
      </c>
      <c r="G131" s="152"/>
      <c r="I131" s="146"/>
      <c r="L131" s="153"/>
      <c r="M131" s="146"/>
    </row>
    <row r="132" spans="1:13" x14ac:dyDescent="0.4">
      <c r="A132" s="203">
        <v>3</v>
      </c>
      <c r="B132" s="146">
        <v>245</v>
      </c>
      <c r="C132" s="148" t="str">
        <f t="shared" si="36"/>
        <v>Graham Rosie</v>
      </c>
      <c r="D132" s="148" t="str">
        <f t="shared" si="37"/>
        <v>Tayside</v>
      </c>
      <c r="E132" s="143" t="str">
        <f t="shared" si="38"/>
        <v>LD</v>
      </c>
      <c r="F132" s="313">
        <v>16.7</v>
      </c>
      <c r="I132" s="146"/>
      <c r="L132" s="153"/>
      <c r="M132" s="146"/>
    </row>
    <row r="133" spans="1:13" x14ac:dyDescent="0.4">
      <c r="A133" s="203">
        <v>4</v>
      </c>
      <c r="B133" s="146">
        <v>22</v>
      </c>
      <c r="C133" s="148" t="str">
        <f t="shared" si="36"/>
        <v>Graham Law</v>
      </c>
      <c r="D133" s="148" t="str">
        <f t="shared" si="37"/>
        <v>Fife</v>
      </c>
      <c r="E133" s="143" t="str">
        <f t="shared" si="38"/>
        <v>LD</v>
      </c>
      <c r="F133" s="313">
        <v>17.2</v>
      </c>
      <c r="I133" s="146"/>
      <c r="L133" s="153"/>
      <c r="M133" s="146"/>
    </row>
    <row r="134" spans="1:13" x14ac:dyDescent="0.4">
      <c r="A134" s="203">
        <v>5</v>
      </c>
      <c r="B134" s="146">
        <v>19</v>
      </c>
      <c r="C134" s="148" t="str">
        <f t="shared" si="36"/>
        <v>Tommy Sinclair</v>
      </c>
      <c r="D134" s="148" t="str">
        <f t="shared" si="37"/>
        <v>Fife</v>
      </c>
      <c r="E134" s="143" t="str">
        <f t="shared" si="38"/>
        <v>LD</v>
      </c>
      <c r="F134" s="313">
        <v>18.2</v>
      </c>
      <c r="I134" s="146"/>
      <c r="L134" s="153"/>
      <c r="M134" s="146"/>
    </row>
    <row r="135" spans="1:13" x14ac:dyDescent="0.4">
      <c r="A135" s="203">
        <v>8</v>
      </c>
      <c r="B135" s="146"/>
      <c r="C135" s="148" t="e">
        <f t="shared" si="36"/>
        <v>#N/A</v>
      </c>
      <c r="D135" s="148" t="e">
        <f t="shared" si="37"/>
        <v>#N/A</v>
      </c>
      <c r="E135" s="143" t="e">
        <f t="shared" si="38"/>
        <v>#N/A</v>
      </c>
      <c r="F135" s="183"/>
      <c r="I135" s="146"/>
      <c r="L135" s="153"/>
      <c r="M135" s="146"/>
    </row>
    <row r="136" spans="1:13" x14ac:dyDescent="0.4">
      <c r="A136" s="240"/>
      <c r="B136" s="144"/>
      <c r="C136" s="148"/>
      <c r="D136" s="148"/>
      <c r="E136" s="143"/>
      <c r="F136" s="148"/>
      <c r="I136" s="146"/>
      <c r="L136" s="153"/>
      <c r="M136" s="146"/>
    </row>
    <row r="137" spans="1:13" x14ac:dyDescent="0.4">
      <c r="A137" s="203" t="s">
        <v>0</v>
      </c>
      <c r="B137" s="324" t="s">
        <v>46</v>
      </c>
      <c r="C137" s="151" t="str">
        <f>VLOOKUP(B137,timetabletrack,2)</f>
        <v>100m 16-17.5 Secs</v>
      </c>
      <c r="D137" s="324" t="str">
        <f>VLOOKUP(B137,timetabletrack,3)</f>
        <v>Male</v>
      </c>
      <c r="E137" s="324" t="s">
        <v>26</v>
      </c>
      <c r="F137" s="204" t="s">
        <v>31</v>
      </c>
      <c r="H137" s="155"/>
      <c r="I137" s="155"/>
      <c r="J137" s="155"/>
      <c r="K137" s="155"/>
      <c r="L137" s="155"/>
      <c r="M137" s="155"/>
    </row>
    <row r="138" spans="1:13" x14ac:dyDescent="0.4">
      <c r="A138" s="203" t="s">
        <v>29</v>
      </c>
      <c r="B138" s="324" t="s">
        <v>30</v>
      </c>
      <c r="C138" s="151"/>
      <c r="D138" s="151"/>
      <c r="E138" s="204" t="s">
        <v>45</v>
      </c>
      <c r="F138" s="327"/>
      <c r="H138" s="155"/>
      <c r="I138" s="155"/>
      <c r="J138" s="155"/>
      <c r="K138" s="155"/>
      <c r="L138" s="155"/>
      <c r="M138" s="155"/>
    </row>
    <row r="139" spans="1:13" x14ac:dyDescent="0.4">
      <c r="A139" s="203">
        <v>1</v>
      </c>
      <c r="B139" s="146">
        <v>7</v>
      </c>
      <c r="C139" s="148" t="str">
        <f t="shared" ref="C139:C144" si="39">VLOOKUP($B139,athletes,2)</f>
        <v>Craig McIntyre</v>
      </c>
      <c r="D139" s="148" t="str">
        <f t="shared" ref="D139:D144" si="40">VLOOKUP($B139,athletes,3)</f>
        <v>Fife</v>
      </c>
      <c r="E139" s="143" t="str">
        <f t="shared" ref="E139:E144" si="41">VLOOKUP($B139,athletes,4)</f>
        <v>LD</v>
      </c>
      <c r="F139" s="313">
        <v>15.8</v>
      </c>
      <c r="G139" s="152"/>
      <c r="H139" s="155"/>
      <c r="I139" s="155"/>
      <c r="J139" s="155"/>
      <c r="K139" s="155"/>
      <c r="L139" s="155"/>
      <c r="M139" s="155"/>
    </row>
    <row r="140" spans="1:13" x14ac:dyDescent="0.4">
      <c r="A140" s="203">
        <v>2</v>
      </c>
      <c r="B140" s="146">
        <v>42</v>
      </c>
      <c r="C140" s="148" t="str">
        <f t="shared" si="39"/>
        <v>John Millar</v>
      </c>
      <c r="D140" s="148" t="str">
        <f t="shared" si="40"/>
        <v>Fife</v>
      </c>
      <c r="E140" s="143" t="str">
        <f t="shared" si="41"/>
        <v>LD</v>
      </c>
      <c r="F140" s="313">
        <v>15.9</v>
      </c>
      <c r="G140" s="152"/>
      <c r="H140" s="155"/>
      <c r="I140" s="155"/>
      <c r="J140" s="155"/>
      <c r="K140" s="155"/>
      <c r="L140" s="155"/>
      <c r="M140" s="155"/>
    </row>
    <row r="141" spans="1:13" x14ac:dyDescent="0.4">
      <c r="A141" s="203">
        <v>3</v>
      </c>
      <c r="B141" s="146">
        <v>39</v>
      </c>
      <c r="C141" s="148" t="str">
        <f t="shared" si="39"/>
        <v>David Mair</v>
      </c>
      <c r="D141" s="148" t="str">
        <f t="shared" si="40"/>
        <v>Fife</v>
      </c>
      <c r="E141" s="143" t="str">
        <f t="shared" si="41"/>
        <v>LD</v>
      </c>
      <c r="F141" s="313">
        <v>16.2</v>
      </c>
      <c r="H141" s="155"/>
      <c r="I141" s="155"/>
      <c r="J141" s="155"/>
      <c r="K141" s="155"/>
      <c r="L141" s="155"/>
      <c r="M141" s="155"/>
    </row>
    <row r="142" spans="1:13" x14ac:dyDescent="0.4">
      <c r="A142" s="203">
        <v>4</v>
      </c>
      <c r="B142" s="146">
        <v>5</v>
      </c>
      <c r="C142" s="148" t="str">
        <f t="shared" si="39"/>
        <v>Jamie Thomas</v>
      </c>
      <c r="D142" s="148" t="str">
        <f t="shared" si="40"/>
        <v>Fife</v>
      </c>
      <c r="E142" s="143" t="str">
        <f t="shared" si="41"/>
        <v>LD</v>
      </c>
      <c r="F142" s="313">
        <v>16.7</v>
      </c>
      <c r="H142" s="155"/>
      <c r="I142" s="155"/>
      <c r="J142" s="155"/>
      <c r="K142" s="155"/>
      <c r="L142" s="155"/>
      <c r="M142" s="155"/>
    </row>
    <row r="143" spans="1:13" x14ac:dyDescent="0.4">
      <c r="A143" s="203">
        <v>5</v>
      </c>
      <c r="B143" s="146">
        <v>214</v>
      </c>
      <c r="C143" s="148" t="str">
        <f t="shared" si="39"/>
        <v>Calum McMahon</v>
      </c>
      <c r="D143" s="148" t="str">
        <f t="shared" si="40"/>
        <v>West of Scotland</v>
      </c>
      <c r="E143" s="143" t="str">
        <f t="shared" si="41"/>
        <v>LD</v>
      </c>
      <c r="F143" s="313">
        <v>24.3</v>
      </c>
      <c r="H143" s="155"/>
      <c r="I143" s="155"/>
      <c r="J143" s="155"/>
      <c r="K143" s="155"/>
      <c r="L143" s="155"/>
      <c r="M143" s="155"/>
    </row>
    <row r="144" spans="1:13" x14ac:dyDescent="0.4">
      <c r="A144" s="203">
        <v>8</v>
      </c>
      <c r="B144" s="146"/>
      <c r="C144" s="148" t="e">
        <f t="shared" si="39"/>
        <v>#N/A</v>
      </c>
      <c r="D144" s="148" t="e">
        <f t="shared" si="40"/>
        <v>#N/A</v>
      </c>
      <c r="E144" s="143" t="e">
        <f t="shared" si="41"/>
        <v>#N/A</v>
      </c>
      <c r="F144" s="154"/>
      <c r="H144" s="155"/>
      <c r="I144" s="155"/>
      <c r="J144" s="155"/>
      <c r="K144" s="155"/>
      <c r="L144" s="155"/>
      <c r="M144" s="155"/>
    </row>
    <row r="145" spans="1:20" x14ac:dyDescent="0.4">
      <c r="A145" s="240"/>
      <c r="B145" s="144"/>
      <c r="C145" s="148"/>
      <c r="D145" s="148"/>
      <c r="E145" s="143"/>
      <c r="F145" s="148"/>
      <c r="H145" s="155"/>
      <c r="I145" s="155"/>
      <c r="J145" s="155"/>
      <c r="K145" s="155"/>
      <c r="L145" s="155"/>
      <c r="M145" s="155"/>
    </row>
    <row r="146" spans="1:20" x14ac:dyDescent="0.4">
      <c r="A146" s="203" t="s">
        <v>0</v>
      </c>
      <c r="B146" s="324" t="s">
        <v>47</v>
      </c>
      <c r="C146" s="151" t="str">
        <f>VLOOKUP(B146,timetabletrack,2)</f>
        <v>100m 14.5 - 16 Secs</v>
      </c>
      <c r="D146" s="324" t="str">
        <f>VLOOKUP(B146,timetabletrack,3)</f>
        <v>Male</v>
      </c>
      <c r="E146" s="324" t="s">
        <v>26</v>
      </c>
      <c r="F146" s="204" t="s">
        <v>31</v>
      </c>
      <c r="H146" s="155"/>
      <c r="I146" s="155"/>
      <c r="J146" s="155"/>
      <c r="K146" s="155"/>
      <c r="L146" s="155"/>
      <c r="M146" s="155"/>
    </row>
    <row r="147" spans="1:20" x14ac:dyDescent="0.4">
      <c r="A147" s="203" t="s">
        <v>29</v>
      </c>
      <c r="B147" s="324" t="s">
        <v>30</v>
      </c>
      <c r="C147" s="151"/>
      <c r="D147" s="151"/>
      <c r="E147" s="204" t="s">
        <v>45</v>
      </c>
      <c r="F147" s="151"/>
      <c r="J147" s="157"/>
      <c r="K147" s="157"/>
      <c r="L147" s="152"/>
      <c r="M147" s="152"/>
      <c r="O147" s="152"/>
      <c r="P147" s="152"/>
      <c r="Q147" s="157"/>
      <c r="R147" s="157"/>
      <c r="S147" s="152"/>
      <c r="T147" s="152"/>
    </row>
    <row r="148" spans="1:20" x14ac:dyDescent="0.4">
      <c r="A148" s="203">
        <v>1</v>
      </c>
      <c r="B148" s="146">
        <v>202</v>
      </c>
      <c r="C148" s="148" t="str">
        <f t="shared" ref="C148:C163" si="42">VLOOKUP($B148,athletes,2)</f>
        <v>Michael Carr</v>
      </c>
      <c r="D148" s="148" t="str">
        <f t="shared" ref="D148:D163" si="43">VLOOKUP($B148,athletes,3)</f>
        <v>West of Scotland</v>
      </c>
      <c r="E148" s="143" t="str">
        <f t="shared" ref="E148:E163" si="44">VLOOKUP($B148,athletes,4)</f>
        <v>LD</v>
      </c>
      <c r="F148" s="313">
        <v>15</v>
      </c>
      <c r="G148" s="152"/>
      <c r="J148" s="157"/>
      <c r="K148" s="157"/>
      <c r="L148" s="152"/>
      <c r="M148" s="152"/>
      <c r="O148" s="152"/>
      <c r="P148" s="152"/>
      <c r="Q148" s="157"/>
      <c r="R148" s="157"/>
      <c r="S148" s="152"/>
      <c r="T148" s="152"/>
    </row>
    <row r="149" spans="1:20" x14ac:dyDescent="0.4">
      <c r="A149" s="203">
        <v>2</v>
      </c>
      <c r="B149" s="146">
        <v>210</v>
      </c>
      <c r="C149" s="148" t="str">
        <f t="shared" si="42"/>
        <v>Chris O'Grady</v>
      </c>
      <c r="D149" s="148" t="str">
        <f t="shared" si="43"/>
        <v>West of Scotland</v>
      </c>
      <c r="E149" s="143" t="str">
        <f t="shared" si="44"/>
        <v>LD</v>
      </c>
      <c r="F149" s="313">
        <v>15.4</v>
      </c>
      <c r="G149" s="152"/>
      <c r="I149" s="146"/>
      <c r="L149" s="153"/>
      <c r="M149" s="146"/>
      <c r="O149" s="152"/>
      <c r="P149" s="146"/>
      <c r="T149" s="146"/>
    </row>
    <row r="150" spans="1:20" x14ac:dyDescent="0.4">
      <c r="A150" s="203">
        <v>3</v>
      </c>
      <c r="B150" s="146">
        <v>143</v>
      </c>
      <c r="C150" s="148" t="str">
        <f t="shared" si="42"/>
        <v>Stephen Donaldson</v>
      </c>
      <c r="D150" s="148" t="str">
        <f t="shared" si="43"/>
        <v>Forth Valley</v>
      </c>
      <c r="E150" s="143" t="str">
        <f t="shared" si="44"/>
        <v>LD</v>
      </c>
      <c r="F150" s="313">
        <v>15.5</v>
      </c>
      <c r="I150" s="146"/>
      <c r="L150" s="153"/>
      <c r="M150" s="146"/>
      <c r="O150" s="152"/>
      <c r="P150" s="146"/>
      <c r="T150" s="146"/>
    </row>
    <row r="151" spans="1:20" x14ac:dyDescent="0.4">
      <c r="A151" s="203">
        <v>4</v>
      </c>
      <c r="B151" s="146">
        <v>21</v>
      </c>
      <c r="C151" s="148" t="str">
        <f t="shared" si="42"/>
        <v>Allan Robertson</v>
      </c>
      <c r="D151" s="148" t="str">
        <f t="shared" si="43"/>
        <v>Fife</v>
      </c>
      <c r="E151" s="143" t="str">
        <f t="shared" si="44"/>
        <v>LD</v>
      </c>
      <c r="F151" s="313">
        <v>16</v>
      </c>
      <c r="I151" s="146"/>
      <c r="L151" s="153"/>
      <c r="M151" s="146"/>
      <c r="O151" s="152"/>
      <c r="P151" s="146"/>
      <c r="T151" s="146"/>
    </row>
    <row r="152" spans="1:20" x14ac:dyDescent="0.4">
      <c r="A152" s="203">
        <v>5</v>
      </c>
      <c r="B152" s="146">
        <v>13</v>
      </c>
      <c r="C152" s="148" t="str">
        <f t="shared" si="42"/>
        <v>Craig Donaldson</v>
      </c>
      <c r="D152" s="148" t="str">
        <f t="shared" si="43"/>
        <v>Fife</v>
      </c>
      <c r="E152" s="143" t="str">
        <f t="shared" si="44"/>
        <v>LD</v>
      </c>
      <c r="F152" s="313">
        <v>16.2</v>
      </c>
      <c r="I152" s="146"/>
      <c r="L152" s="153"/>
      <c r="M152" s="146"/>
      <c r="O152" s="152"/>
      <c r="P152" s="146"/>
      <c r="T152" s="146"/>
    </row>
    <row r="153" spans="1:20" x14ac:dyDescent="0.4">
      <c r="A153" s="203">
        <v>6</v>
      </c>
      <c r="B153" s="146">
        <v>44</v>
      </c>
      <c r="C153" s="148" t="str">
        <f t="shared" si="42"/>
        <v>Stephen Russell</v>
      </c>
      <c r="D153" s="148" t="str">
        <f t="shared" si="43"/>
        <v>Fife</v>
      </c>
      <c r="E153" s="143" t="str">
        <f t="shared" si="44"/>
        <v>LD</v>
      </c>
      <c r="F153" s="313">
        <v>16.2</v>
      </c>
      <c r="I153" s="146"/>
      <c r="L153" s="153"/>
      <c r="M153" s="146"/>
      <c r="O153" s="152"/>
      <c r="P153" s="146"/>
      <c r="T153" s="146"/>
    </row>
    <row r="154" spans="1:20" x14ac:dyDescent="0.4">
      <c r="B154" s="146"/>
      <c r="C154" s="148"/>
      <c r="D154" s="148"/>
      <c r="E154" s="143"/>
      <c r="F154" s="313"/>
      <c r="H154" s="325"/>
      <c r="I154" s="146"/>
      <c r="L154" s="153"/>
      <c r="M154" s="146"/>
      <c r="O154" s="325"/>
      <c r="P154" s="146"/>
      <c r="T154" s="146"/>
    </row>
    <row r="155" spans="1:20" x14ac:dyDescent="0.4">
      <c r="B155" s="146"/>
      <c r="C155" s="148"/>
      <c r="D155" s="148"/>
      <c r="E155" s="143"/>
      <c r="F155" s="313"/>
      <c r="H155" s="325"/>
      <c r="I155" s="146"/>
      <c r="L155" s="153"/>
      <c r="M155" s="146"/>
      <c r="O155" s="325"/>
      <c r="P155" s="146"/>
      <c r="T155" s="146"/>
    </row>
    <row r="156" spans="1:20" x14ac:dyDescent="0.4">
      <c r="B156" s="203" t="s">
        <v>48</v>
      </c>
      <c r="C156" s="151" t="s">
        <v>487</v>
      </c>
      <c r="D156" s="151" t="s">
        <v>488</v>
      </c>
      <c r="E156" s="204" t="s">
        <v>489</v>
      </c>
      <c r="F156" s="326" t="s">
        <v>31</v>
      </c>
      <c r="H156" s="325"/>
      <c r="I156" s="146"/>
      <c r="L156" s="153"/>
      <c r="M156" s="146"/>
      <c r="O156" s="325"/>
      <c r="P156" s="146"/>
      <c r="T156" s="146"/>
    </row>
    <row r="157" spans="1:20" x14ac:dyDescent="0.4">
      <c r="B157" s="203" t="s">
        <v>30</v>
      </c>
      <c r="C157" s="151"/>
      <c r="D157" s="151"/>
      <c r="E157" s="204"/>
      <c r="F157" s="326" t="s">
        <v>45</v>
      </c>
      <c r="H157" s="325"/>
      <c r="I157" s="146"/>
      <c r="L157" s="153"/>
      <c r="M157" s="146"/>
      <c r="O157" s="325"/>
      <c r="P157" s="146"/>
      <c r="T157" s="146"/>
    </row>
    <row r="158" spans="1:20" x14ac:dyDescent="0.4">
      <c r="B158" s="146">
        <v>211</v>
      </c>
      <c r="C158" s="148" t="str">
        <f t="shared" si="42"/>
        <v>Alex Oldham</v>
      </c>
      <c r="D158" s="148" t="str">
        <f t="shared" si="43"/>
        <v>West of Scotland</v>
      </c>
      <c r="E158" s="143" t="str">
        <f t="shared" si="44"/>
        <v>LD</v>
      </c>
      <c r="F158" s="313">
        <v>14</v>
      </c>
      <c r="H158" s="325"/>
      <c r="I158" s="146"/>
      <c r="L158" s="153"/>
      <c r="M158" s="146"/>
      <c r="O158" s="325"/>
      <c r="P158" s="146"/>
      <c r="T158" s="146"/>
    </row>
    <row r="159" spans="1:20" x14ac:dyDescent="0.4">
      <c r="B159" s="146">
        <v>9</v>
      </c>
      <c r="C159" s="148" t="str">
        <f t="shared" si="42"/>
        <v>Irvin Wilson</v>
      </c>
      <c r="D159" s="148" t="str">
        <f t="shared" si="43"/>
        <v>Fife</v>
      </c>
      <c r="E159" s="143" t="str">
        <f t="shared" si="44"/>
        <v>LD</v>
      </c>
      <c r="F159" s="313">
        <v>14.4</v>
      </c>
      <c r="H159" s="325"/>
      <c r="I159" s="146"/>
      <c r="L159" s="153"/>
      <c r="M159" s="146"/>
      <c r="O159" s="325"/>
      <c r="P159" s="146"/>
      <c r="T159" s="146"/>
    </row>
    <row r="160" spans="1:20" x14ac:dyDescent="0.4">
      <c r="B160" s="146">
        <v>43</v>
      </c>
      <c r="C160" s="148" t="str">
        <f t="shared" si="42"/>
        <v>Sandy Allan</v>
      </c>
      <c r="D160" s="148" t="str">
        <f t="shared" si="43"/>
        <v>Fife</v>
      </c>
      <c r="E160" s="143" t="str">
        <f t="shared" si="44"/>
        <v>LD</v>
      </c>
      <c r="F160" s="313">
        <v>15</v>
      </c>
      <c r="H160" s="325"/>
      <c r="I160" s="146"/>
      <c r="L160" s="153"/>
      <c r="M160" s="146"/>
      <c r="O160" s="325"/>
      <c r="P160" s="146"/>
      <c r="T160" s="146"/>
    </row>
    <row r="161" spans="1:20" x14ac:dyDescent="0.4">
      <c r="B161" s="146">
        <v>10</v>
      </c>
      <c r="C161" s="148" t="str">
        <f t="shared" si="42"/>
        <v>Scott Birrell</v>
      </c>
      <c r="D161" s="148" t="str">
        <f t="shared" si="43"/>
        <v>Fife</v>
      </c>
      <c r="E161" s="143" t="str">
        <f t="shared" si="44"/>
        <v>LD</v>
      </c>
      <c r="F161" s="313">
        <v>15.4</v>
      </c>
      <c r="H161" s="325"/>
      <c r="I161" s="146"/>
      <c r="L161" s="153"/>
      <c r="M161" s="146"/>
      <c r="O161" s="325"/>
      <c r="P161" s="146"/>
      <c r="T161" s="146"/>
    </row>
    <row r="162" spans="1:20" x14ac:dyDescent="0.4">
      <c r="B162" s="146">
        <v>20</v>
      </c>
      <c r="C162" s="148" t="str">
        <f t="shared" si="42"/>
        <v>Adam Faulds</v>
      </c>
      <c r="D162" s="148" t="str">
        <f t="shared" si="43"/>
        <v>Fife</v>
      </c>
      <c r="E162" s="143" t="str">
        <f t="shared" si="44"/>
        <v>LD</v>
      </c>
      <c r="F162" s="313">
        <v>16.100000000000001</v>
      </c>
      <c r="H162" s="325"/>
      <c r="I162" s="146"/>
      <c r="L162" s="153"/>
      <c r="M162" s="146"/>
      <c r="O162" s="325"/>
      <c r="P162" s="146"/>
      <c r="T162" s="146"/>
    </row>
    <row r="163" spans="1:20" x14ac:dyDescent="0.4">
      <c r="A163" s="203">
        <v>7</v>
      </c>
      <c r="B163" s="146"/>
      <c r="C163" s="148" t="e">
        <f t="shared" si="42"/>
        <v>#N/A</v>
      </c>
      <c r="D163" s="148" t="e">
        <f t="shared" si="43"/>
        <v>#N/A</v>
      </c>
      <c r="E163" s="143" t="e">
        <f t="shared" si="44"/>
        <v>#N/A</v>
      </c>
      <c r="F163" s="313"/>
      <c r="I163" s="146"/>
      <c r="L163" s="153"/>
      <c r="M163" s="146"/>
      <c r="O163" s="152"/>
      <c r="P163" s="146"/>
      <c r="T163" s="146"/>
    </row>
    <row r="164" spans="1:20" x14ac:dyDescent="0.4">
      <c r="A164" s="240"/>
      <c r="B164" s="144"/>
      <c r="C164" s="148"/>
      <c r="D164" s="148"/>
      <c r="E164" s="143"/>
      <c r="F164" s="148"/>
      <c r="I164" s="146"/>
      <c r="L164" s="153"/>
      <c r="M164" s="146"/>
      <c r="O164" s="152"/>
      <c r="P164" s="146"/>
      <c r="T164" s="146"/>
    </row>
    <row r="165" spans="1:20" x14ac:dyDescent="0.4">
      <c r="A165" s="203" t="s">
        <v>0</v>
      </c>
      <c r="B165" s="323" t="s">
        <v>49</v>
      </c>
      <c r="C165" s="151" t="str">
        <f>VLOOKUP(B165,timetabletrack,2)</f>
        <v xml:space="preserve">100m   14.5-16 Secs </v>
      </c>
      <c r="D165" s="323" t="str">
        <f>VLOOKUP(B165,timetabletrack,3)</f>
        <v>Male</v>
      </c>
      <c r="E165" s="323" t="s">
        <v>26</v>
      </c>
      <c r="F165" s="204" t="s">
        <v>31</v>
      </c>
      <c r="H165" s="155"/>
      <c r="I165" s="155"/>
      <c r="J165" s="155"/>
      <c r="K165" s="155"/>
      <c r="L165" s="155"/>
      <c r="M165" s="155"/>
    </row>
    <row r="166" spans="1:20" x14ac:dyDescent="0.4">
      <c r="A166" s="203" t="s">
        <v>29</v>
      </c>
      <c r="B166" s="323" t="s">
        <v>30</v>
      </c>
      <c r="C166" s="151"/>
      <c r="D166" s="151"/>
      <c r="E166" s="204" t="s">
        <v>45</v>
      </c>
      <c r="F166" s="151"/>
      <c r="J166" s="157"/>
      <c r="K166" s="157"/>
      <c r="L166" s="152"/>
      <c r="M166" s="152"/>
    </row>
    <row r="167" spans="1:20" x14ac:dyDescent="0.4">
      <c r="A167" s="203">
        <v>1</v>
      </c>
      <c r="B167" s="146">
        <v>142</v>
      </c>
      <c r="C167" s="148" t="str">
        <f t="shared" ref="C167:C173" si="45">VLOOKUP($B167,athletes,2)</f>
        <v>Gavin Miller</v>
      </c>
      <c r="D167" s="148" t="str">
        <f t="shared" ref="D167:D173" si="46">VLOOKUP($B167,athletes,3)</f>
        <v>Forth Valley</v>
      </c>
      <c r="E167" s="143" t="str">
        <f t="shared" ref="E167:E173" si="47">VLOOKUP($B167,athletes,4)</f>
        <v>LD</v>
      </c>
      <c r="F167" s="313">
        <v>14.5</v>
      </c>
      <c r="G167" s="152"/>
      <c r="J167" s="157"/>
      <c r="K167" s="157"/>
      <c r="L167" s="152"/>
      <c r="M167" s="152"/>
    </row>
    <row r="168" spans="1:20" x14ac:dyDescent="0.4">
      <c r="A168" s="203">
        <v>2</v>
      </c>
      <c r="B168" s="146">
        <v>23</v>
      </c>
      <c r="C168" s="148" t="str">
        <f t="shared" si="45"/>
        <v>Liam Downie</v>
      </c>
      <c r="D168" s="148" t="str">
        <f t="shared" si="46"/>
        <v>Fife</v>
      </c>
      <c r="E168" s="143" t="str">
        <f t="shared" si="47"/>
        <v>LD</v>
      </c>
      <c r="F168" s="313">
        <v>14.6</v>
      </c>
      <c r="G168" s="152"/>
      <c r="I168" s="146"/>
      <c r="L168" s="153"/>
      <c r="M168" s="146"/>
    </row>
    <row r="169" spans="1:20" x14ac:dyDescent="0.4">
      <c r="A169" s="203">
        <v>3</v>
      </c>
      <c r="B169" s="146">
        <v>199</v>
      </c>
      <c r="C169" s="148" t="str">
        <f t="shared" si="45"/>
        <v>David Mott</v>
      </c>
      <c r="D169" s="148" t="str">
        <f t="shared" si="46"/>
        <v>West of Scotland</v>
      </c>
      <c r="E169" s="143" t="str">
        <f t="shared" si="47"/>
        <v>LD</v>
      </c>
      <c r="F169" s="313">
        <v>14.7</v>
      </c>
      <c r="I169" s="146"/>
      <c r="L169" s="153"/>
      <c r="M169" s="146"/>
    </row>
    <row r="170" spans="1:20" x14ac:dyDescent="0.4">
      <c r="A170" s="203">
        <v>4</v>
      </c>
      <c r="B170" s="146">
        <v>241</v>
      </c>
      <c r="C170" s="148" t="str">
        <f t="shared" si="45"/>
        <v>Stuart Gebbie</v>
      </c>
      <c r="D170" s="148" t="str">
        <f t="shared" si="46"/>
        <v>Red Star</v>
      </c>
      <c r="E170" s="143" t="str">
        <f t="shared" si="47"/>
        <v>VI</v>
      </c>
      <c r="F170" s="313">
        <v>15</v>
      </c>
      <c r="I170" s="146"/>
      <c r="L170" s="153"/>
      <c r="M170" s="146"/>
    </row>
    <row r="171" spans="1:20" x14ac:dyDescent="0.4">
      <c r="A171" s="203">
        <v>5</v>
      </c>
      <c r="B171" s="146">
        <v>131</v>
      </c>
      <c r="C171" s="148" t="str">
        <f t="shared" si="45"/>
        <v>Paul Wotherspoon</v>
      </c>
      <c r="D171" s="148" t="str">
        <f t="shared" si="46"/>
        <v>Forth Valley</v>
      </c>
      <c r="E171" s="143" t="str">
        <f t="shared" si="47"/>
        <v>LD</v>
      </c>
      <c r="F171" s="313">
        <v>16.3</v>
      </c>
      <c r="I171" s="146"/>
      <c r="L171" s="153"/>
      <c r="M171" s="146"/>
    </row>
    <row r="172" spans="1:20" x14ac:dyDescent="0.4">
      <c r="A172" s="203">
        <v>6</v>
      </c>
      <c r="B172" s="146">
        <v>16</v>
      </c>
      <c r="C172" s="148" t="str">
        <f t="shared" si="45"/>
        <v>Mark Glover</v>
      </c>
      <c r="D172" s="148" t="str">
        <f t="shared" si="46"/>
        <v>Fife</v>
      </c>
      <c r="E172" s="143" t="str">
        <f t="shared" si="47"/>
        <v>LD</v>
      </c>
      <c r="F172" s="313">
        <v>19.600000000000001</v>
      </c>
      <c r="I172" s="146"/>
      <c r="L172" s="153"/>
      <c r="M172" s="146"/>
    </row>
    <row r="173" spans="1:20" x14ac:dyDescent="0.4">
      <c r="A173" s="203">
        <v>7</v>
      </c>
      <c r="B173" s="146"/>
      <c r="C173" s="148" t="e">
        <f t="shared" si="45"/>
        <v>#N/A</v>
      </c>
      <c r="D173" s="148" t="e">
        <f t="shared" si="46"/>
        <v>#N/A</v>
      </c>
      <c r="E173" s="143" t="e">
        <f t="shared" si="47"/>
        <v>#N/A</v>
      </c>
      <c r="F173" s="313"/>
      <c r="I173" s="146"/>
      <c r="L173" s="153"/>
      <c r="M173" s="146"/>
    </row>
    <row r="174" spans="1:20" x14ac:dyDescent="0.4">
      <c r="A174" s="240"/>
      <c r="B174" s="144"/>
      <c r="C174" s="148"/>
      <c r="D174" s="148"/>
      <c r="E174" s="143"/>
      <c r="F174" s="148"/>
      <c r="I174" s="146"/>
      <c r="L174" s="153"/>
      <c r="M174" s="146"/>
    </row>
    <row r="175" spans="1:20" ht="39" x14ac:dyDescent="0.4">
      <c r="A175" s="241" t="s">
        <v>0</v>
      </c>
      <c r="B175" s="237" t="s">
        <v>50</v>
      </c>
      <c r="C175" s="204" t="str">
        <f>VLOOKUP(B175,timetabletrack,2)</f>
        <v>100m    13 - 14.5 Secs</v>
      </c>
      <c r="D175" s="323" t="str">
        <f>VLOOKUP(B175,timetabletrack,3)</f>
        <v>Male</v>
      </c>
      <c r="E175" s="323" t="s">
        <v>26</v>
      </c>
      <c r="F175" s="204" t="s">
        <v>31</v>
      </c>
      <c r="H175" s="155"/>
      <c r="I175" s="155"/>
      <c r="J175" s="155"/>
      <c r="K175" s="155"/>
      <c r="L175" s="155"/>
      <c r="M175" s="155"/>
    </row>
    <row r="176" spans="1:20" x14ac:dyDescent="0.4">
      <c r="A176" s="203" t="s">
        <v>29</v>
      </c>
      <c r="B176" s="323" t="s">
        <v>30</v>
      </c>
      <c r="C176" s="151"/>
      <c r="D176" s="151"/>
      <c r="E176" s="204" t="s">
        <v>45</v>
      </c>
      <c r="F176" s="151"/>
      <c r="J176" s="157"/>
      <c r="K176" s="157"/>
      <c r="L176" s="152"/>
      <c r="M176" s="152"/>
    </row>
    <row r="177" spans="1:13" x14ac:dyDescent="0.4">
      <c r="A177" s="203">
        <v>1</v>
      </c>
      <c r="B177" s="146">
        <v>196</v>
      </c>
      <c r="C177" s="148" t="str">
        <f t="shared" ref="C177:C181" si="48">VLOOKUP($B177,athletes,2)</f>
        <v>Andrew Larter</v>
      </c>
      <c r="D177" s="148" t="str">
        <f t="shared" ref="D177:D181" si="49">VLOOKUP($B177,athletes,3)</f>
        <v>West of Scotland</v>
      </c>
      <c r="E177" s="143" t="str">
        <f t="shared" ref="E177:E181" si="50">VLOOKUP($B177,athletes,4)</f>
        <v>LD</v>
      </c>
      <c r="F177" s="313">
        <v>13.6</v>
      </c>
      <c r="G177" s="152"/>
      <c r="J177" s="157"/>
      <c r="K177" s="157"/>
      <c r="L177" s="152"/>
      <c r="M177" s="152"/>
    </row>
    <row r="178" spans="1:13" x14ac:dyDescent="0.4">
      <c r="A178" s="203">
        <v>2</v>
      </c>
      <c r="B178" s="146">
        <v>194</v>
      </c>
      <c r="C178" s="148" t="str">
        <f t="shared" si="48"/>
        <v>Ryan Cuzen</v>
      </c>
      <c r="D178" s="148" t="str">
        <f t="shared" si="49"/>
        <v>West of Scotland</v>
      </c>
      <c r="E178" s="143" t="str">
        <f t="shared" si="50"/>
        <v>LD</v>
      </c>
      <c r="F178" s="313">
        <v>13.7</v>
      </c>
      <c r="G178" s="152"/>
      <c r="I178" s="146"/>
      <c r="L178" s="153"/>
      <c r="M178" s="146"/>
    </row>
    <row r="179" spans="1:13" x14ac:dyDescent="0.4">
      <c r="A179" s="203">
        <v>3</v>
      </c>
      <c r="B179" s="146">
        <v>34</v>
      </c>
      <c r="C179" s="148" t="str">
        <f t="shared" si="48"/>
        <v>Sam Fernando</v>
      </c>
      <c r="D179" s="148" t="str">
        <f t="shared" si="49"/>
        <v>Fife</v>
      </c>
      <c r="E179" s="143" t="str">
        <f t="shared" si="50"/>
        <v>LD</v>
      </c>
      <c r="F179" s="313">
        <v>14.6</v>
      </c>
      <c r="I179" s="146"/>
      <c r="L179" s="153"/>
      <c r="M179" s="146"/>
    </row>
    <row r="180" spans="1:13" x14ac:dyDescent="0.4">
      <c r="A180" s="203">
        <v>4</v>
      </c>
      <c r="B180" s="146">
        <v>207</v>
      </c>
      <c r="C180" s="148" t="str">
        <f t="shared" si="48"/>
        <v>Fraser Brash</v>
      </c>
      <c r="D180" s="148" t="str">
        <f t="shared" si="49"/>
        <v>West of Scotland</v>
      </c>
      <c r="E180" s="143" t="str">
        <f t="shared" si="50"/>
        <v>LD</v>
      </c>
      <c r="F180" s="313">
        <v>15.6</v>
      </c>
      <c r="I180" s="146"/>
      <c r="L180" s="153"/>
      <c r="M180" s="146"/>
    </row>
    <row r="181" spans="1:13" x14ac:dyDescent="0.4">
      <c r="A181" s="203">
        <v>8</v>
      </c>
      <c r="B181" s="146"/>
      <c r="C181" s="148" t="e">
        <f t="shared" si="48"/>
        <v>#N/A</v>
      </c>
      <c r="D181" s="148" t="e">
        <f t="shared" si="49"/>
        <v>#N/A</v>
      </c>
      <c r="E181" s="143" t="e">
        <f t="shared" si="50"/>
        <v>#N/A</v>
      </c>
      <c r="F181" s="313"/>
      <c r="I181" s="146"/>
      <c r="L181" s="153"/>
      <c r="M181" s="146"/>
    </row>
    <row r="182" spans="1:13" x14ac:dyDescent="0.4">
      <c r="A182" s="240"/>
      <c r="B182" s="144"/>
      <c r="C182" s="148"/>
      <c r="D182" s="148"/>
      <c r="E182" s="143"/>
      <c r="F182" s="148"/>
      <c r="I182" s="146"/>
      <c r="L182" s="153"/>
      <c r="M182" s="146"/>
    </row>
    <row r="183" spans="1:13" x14ac:dyDescent="0.4">
      <c r="A183" s="203" t="s">
        <v>0</v>
      </c>
      <c r="B183" s="316" t="s">
        <v>51</v>
      </c>
      <c r="C183" s="151" t="str">
        <f>VLOOKUP(B183,timetabletrack,2)</f>
        <v>100m     13-14.5Secs</v>
      </c>
      <c r="D183" s="316" t="str">
        <f>VLOOKUP(B183,timetabletrack,3)</f>
        <v xml:space="preserve">Male </v>
      </c>
      <c r="E183" s="316" t="s">
        <v>26</v>
      </c>
      <c r="F183" s="204" t="s">
        <v>31</v>
      </c>
      <c r="H183" s="155"/>
      <c r="I183" s="155"/>
      <c r="J183" s="155"/>
      <c r="K183" s="155"/>
      <c r="L183" s="155"/>
      <c r="M183" s="155"/>
    </row>
    <row r="184" spans="1:13" x14ac:dyDescent="0.4">
      <c r="A184" s="203" t="s">
        <v>29</v>
      </c>
      <c r="B184" s="316" t="s">
        <v>30</v>
      </c>
      <c r="C184" s="151"/>
      <c r="D184" s="151"/>
      <c r="E184" s="204" t="s">
        <v>45</v>
      </c>
      <c r="F184" s="151"/>
      <c r="J184" s="157"/>
      <c r="K184" s="157"/>
      <c r="L184" s="152"/>
      <c r="M184" s="152"/>
    </row>
    <row r="185" spans="1:13" x14ac:dyDescent="0.4">
      <c r="A185" s="203">
        <v>1</v>
      </c>
      <c r="B185" s="146">
        <v>191</v>
      </c>
      <c r="C185" s="148" t="str">
        <f t="shared" ref="C185:C191" si="51">VLOOKUP($B185,athletes,2)</f>
        <v>Jack Burrows</v>
      </c>
      <c r="D185" s="148" t="str">
        <f t="shared" ref="D185:D191" si="52">VLOOKUP($B185,athletes,3)</f>
        <v>West of Scotland</v>
      </c>
      <c r="E185" s="143" t="str">
        <f t="shared" ref="E185:E191" si="53">VLOOKUP($B185,athletes,4)</f>
        <v>LD</v>
      </c>
      <c r="F185" s="313">
        <v>12.9</v>
      </c>
      <c r="G185" s="152"/>
      <c r="J185" s="157"/>
      <c r="K185" s="157"/>
      <c r="L185" s="152"/>
      <c r="M185" s="152"/>
    </row>
    <row r="186" spans="1:13" x14ac:dyDescent="0.4">
      <c r="A186" s="203">
        <v>2</v>
      </c>
      <c r="B186" s="146">
        <v>160</v>
      </c>
      <c r="C186" s="148" t="str">
        <f t="shared" si="51"/>
        <v>Finlay MacLennan</v>
      </c>
      <c r="D186" s="148" t="str">
        <f t="shared" si="52"/>
        <v>Highland</v>
      </c>
      <c r="E186" s="143" t="str">
        <f t="shared" si="53"/>
        <v>LD</v>
      </c>
      <c r="F186" s="313">
        <v>13</v>
      </c>
      <c r="G186" s="152"/>
      <c r="I186" s="146"/>
      <c r="L186" s="153"/>
      <c r="M186" s="146"/>
    </row>
    <row r="187" spans="1:13" x14ac:dyDescent="0.4">
      <c r="A187" s="203">
        <v>3</v>
      </c>
      <c r="B187" s="146">
        <v>140</v>
      </c>
      <c r="C187" s="148" t="str">
        <f t="shared" si="51"/>
        <v>David Harley</v>
      </c>
      <c r="D187" s="148" t="str">
        <f t="shared" si="52"/>
        <v>Forth Valley</v>
      </c>
      <c r="E187" s="143" t="str">
        <f t="shared" si="53"/>
        <v>LD</v>
      </c>
      <c r="F187" s="313">
        <v>13.1</v>
      </c>
      <c r="I187" s="146"/>
      <c r="L187" s="153"/>
      <c r="M187" s="146"/>
    </row>
    <row r="188" spans="1:13" x14ac:dyDescent="0.4">
      <c r="A188" s="203">
        <v>4</v>
      </c>
      <c r="B188" s="146">
        <v>226</v>
      </c>
      <c r="C188" s="148" t="str">
        <f t="shared" si="51"/>
        <v>Kalid Ginade</v>
      </c>
      <c r="D188" s="148" t="str">
        <f t="shared" si="52"/>
        <v>West of Scotland</v>
      </c>
      <c r="E188" s="143" t="str">
        <f t="shared" si="53"/>
        <v>LD</v>
      </c>
      <c r="F188" s="313">
        <v>13.3</v>
      </c>
      <c r="I188" s="146"/>
      <c r="L188" s="153"/>
      <c r="M188" s="146"/>
    </row>
    <row r="189" spans="1:13" x14ac:dyDescent="0.4">
      <c r="A189" s="203">
        <v>5</v>
      </c>
      <c r="B189" s="146">
        <v>200</v>
      </c>
      <c r="C189" s="148" t="str">
        <f t="shared" si="51"/>
        <v>Gavin Roberts</v>
      </c>
      <c r="D189" s="148" t="str">
        <f t="shared" si="52"/>
        <v>West of Scotland</v>
      </c>
      <c r="E189" s="143" t="str">
        <f t="shared" si="53"/>
        <v>LD</v>
      </c>
      <c r="F189" s="313">
        <v>13.5</v>
      </c>
      <c r="I189" s="146"/>
      <c r="L189" s="153"/>
      <c r="M189" s="146"/>
    </row>
    <row r="190" spans="1:13" x14ac:dyDescent="0.4">
      <c r="A190" s="203">
        <v>6</v>
      </c>
      <c r="B190" s="146">
        <v>133</v>
      </c>
      <c r="C190" s="148" t="str">
        <f t="shared" si="51"/>
        <v>Kenneth Holderness</v>
      </c>
      <c r="D190" s="148" t="str">
        <f t="shared" si="52"/>
        <v>Forth Valley</v>
      </c>
      <c r="E190" s="143" t="str">
        <f t="shared" si="53"/>
        <v>LD</v>
      </c>
      <c r="F190" s="313">
        <v>14.7</v>
      </c>
      <c r="I190" s="146"/>
      <c r="L190" s="153"/>
      <c r="M190" s="146"/>
    </row>
    <row r="191" spans="1:13" x14ac:dyDescent="0.4">
      <c r="A191" s="203">
        <v>7</v>
      </c>
      <c r="B191" s="146"/>
      <c r="C191" s="148" t="e">
        <f t="shared" si="51"/>
        <v>#N/A</v>
      </c>
      <c r="D191" s="148" t="e">
        <f t="shared" si="52"/>
        <v>#N/A</v>
      </c>
      <c r="E191" s="143" t="e">
        <f t="shared" si="53"/>
        <v>#N/A</v>
      </c>
      <c r="F191" s="313"/>
      <c r="I191" s="146"/>
      <c r="L191" s="153"/>
      <c r="M191" s="146"/>
    </row>
    <row r="192" spans="1:13" x14ac:dyDescent="0.4">
      <c r="A192" s="240"/>
      <c r="B192" s="144"/>
      <c r="C192" s="148" t="e">
        <f>VLOOKUP($B192,athletes,2)</f>
        <v>#N/A</v>
      </c>
      <c r="D192" s="148" t="e">
        <f>VLOOKUP($B192,athletes,3)</f>
        <v>#N/A</v>
      </c>
      <c r="E192" s="143" t="e">
        <f>VLOOKUP($B192,athletes,4)</f>
        <v>#N/A</v>
      </c>
      <c r="F192" s="144"/>
      <c r="I192" s="146"/>
      <c r="L192" s="153"/>
      <c r="M192" s="146"/>
    </row>
    <row r="193" spans="1:13" x14ac:dyDescent="0.4">
      <c r="A193" s="203" t="s">
        <v>0</v>
      </c>
      <c r="B193" s="234" t="s">
        <v>52</v>
      </c>
      <c r="C193" s="148" t="str">
        <f>VLOOKUP(B193,timetabletrack,2)</f>
        <v>100m -13 Secs</v>
      </c>
      <c r="D193" s="234" t="str">
        <f>VLOOKUP(B193,timetabletrack,3)</f>
        <v>Male</v>
      </c>
      <c r="E193" s="144" t="s">
        <v>26</v>
      </c>
      <c r="F193" s="143" t="s">
        <v>31</v>
      </c>
      <c r="H193" s="155"/>
      <c r="I193" s="155"/>
      <c r="J193" s="155"/>
      <c r="K193" s="155"/>
      <c r="L193" s="155"/>
      <c r="M193" s="155"/>
    </row>
    <row r="194" spans="1:13" x14ac:dyDescent="0.4">
      <c r="A194" s="203" t="s">
        <v>29</v>
      </c>
      <c r="B194" s="144" t="s">
        <v>30</v>
      </c>
      <c r="C194" s="148"/>
      <c r="D194" s="148"/>
      <c r="E194" s="143"/>
      <c r="F194" s="148" t="s">
        <v>45</v>
      </c>
      <c r="J194" s="157"/>
      <c r="K194" s="157"/>
      <c r="L194" s="152"/>
      <c r="M194" s="152"/>
    </row>
    <row r="195" spans="1:13" x14ac:dyDescent="0.4">
      <c r="A195" s="203">
        <v>1</v>
      </c>
      <c r="B195" s="146">
        <v>243</v>
      </c>
      <c r="C195" s="148" t="str">
        <f t="shared" ref="C195:C202" si="54">VLOOKUP($B195,athletes,2)</f>
        <v>Rhys Paterson</v>
      </c>
      <c r="D195" s="148" t="str">
        <f t="shared" ref="D195:D202" si="55">VLOOKUP($B195,athletes,3)</f>
        <v>Dundee HH</v>
      </c>
      <c r="E195" s="143" t="str">
        <f t="shared" ref="E195:E202" si="56">VLOOKUP($B195,athletes,4)</f>
        <v>VI</v>
      </c>
      <c r="F195" s="313">
        <v>11.5</v>
      </c>
      <c r="G195" s="152" t="s">
        <v>464</v>
      </c>
      <c r="J195" s="157"/>
      <c r="K195" s="157"/>
      <c r="L195" s="152"/>
      <c r="M195" s="152"/>
    </row>
    <row r="196" spans="1:13" x14ac:dyDescent="0.4">
      <c r="A196" s="203">
        <v>2</v>
      </c>
      <c r="B196" s="146">
        <v>206</v>
      </c>
      <c r="C196" s="148" t="str">
        <f t="shared" si="54"/>
        <v>Nathan Fleetwood</v>
      </c>
      <c r="D196" s="148" t="str">
        <f t="shared" si="55"/>
        <v>West of Scotland</v>
      </c>
      <c r="E196" s="143" t="str">
        <f t="shared" si="56"/>
        <v>LD</v>
      </c>
      <c r="F196" s="313">
        <v>12.1</v>
      </c>
      <c r="G196" s="152"/>
      <c r="I196" s="146"/>
      <c r="L196" s="153"/>
      <c r="M196" s="146"/>
    </row>
    <row r="197" spans="1:13" x14ac:dyDescent="0.4">
      <c r="A197" s="203">
        <v>3</v>
      </c>
      <c r="B197" s="146">
        <v>198</v>
      </c>
      <c r="C197" s="148" t="str">
        <f t="shared" si="54"/>
        <v>Sean McCormick</v>
      </c>
      <c r="D197" s="148" t="str">
        <f t="shared" si="55"/>
        <v>West of Scotland</v>
      </c>
      <c r="E197" s="143" t="str">
        <f t="shared" si="56"/>
        <v>LD</v>
      </c>
      <c r="F197" s="313">
        <v>12.2</v>
      </c>
      <c r="I197" s="146"/>
      <c r="L197" s="153"/>
      <c r="M197" s="146"/>
    </row>
    <row r="198" spans="1:13" x14ac:dyDescent="0.4">
      <c r="A198" s="203">
        <v>4</v>
      </c>
      <c r="B198" s="146">
        <v>203</v>
      </c>
      <c r="C198" s="148" t="str">
        <f t="shared" si="54"/>
        <v>John Bradley</v>
      </c>
      <c r="D198" s="148" t="str">
        <f t="shared" si="55"/>
        <v>West of Scotland</v>
      </c>
      <c r="E198" s="143" t="str">
        <f t="shared" si="56"/>
        <v>LD</v>
      </c>
      <c r="F198" s="313">
        <v>12.3</v>
      </c>
      <c r="I198" s="146"/>
      <c r="L198" s="153"/>
      <c r="M198" s="146"/>
    </row>
    <row r="199" spans="1:13" x14ac:dyDescent="0.4">
      <c r="A199" s="203">
        <v>5</v>
      </c>
      <c r="B199" s="146">
        <v>136</v>
      </c>
      <c r="C199" s="148" t="str">
        <f t="shared" si="54"/>
        <v>George Le Hardy</v>
      </c>
      <c r="D199" s="148" t="str">
        <f t="shared" si="55"/>
        <v>Forth Valley</v>
      </c>
      <c r="E199" s="143" t="str">
        <f t="shared" si="56"/>
        <v>LD</v>
      </c>
      <c r="F199" s="313">
        <v>12.3</v>
      </c>
      <c r="I199" s="146"/>
      <c r="L199" s="153"/>
      <c r="M199" s="146"/>
    </row>
    <row r="200" spans="1:13" x14ac:dyDescent="0.4">
      <c r="A200" s="203">
        <v>6</v>
      </c>
      <c r="B200" s="146">
        <v>164</v>
      </c>
      <c r="C200" s="148" t="str">
        <f t="shared" si="54"/>
        <v>Matthew Paterson</v>
      </c>
      <c r="D200" s="148" t="str">
        <f t="shared" si="55"/>
        <v>Highland</v>
      </c>
      <c r="E200" s="143" t="str">
        <f t="shared" si="56"/>
        <v>LD</v>
      </c>
      <c r="F200" s="313">
        <v>12.4</v>
      </c>
      <c r="I200" s="146"/>
      <c r="L200" s="153"/>
      <c r="M200" s="146"/>
    </row>
    <row r="201" spans="1:13" x14ac:dyDescent="0.4">
      <c r="A201" s="203">
        <v>7</v>
      </c>
      <c r="B201" s="146">
        <v>64</v>
      </c>
      <c r="C201" s="148" t="str">
        <f t="shared" si="54"/>
        <v>Phillip Callander</v>
      </c>
      <c r="D201" s="148" t="str">
        <f t="shared" si="55"/>
        <v>Fife</v>
      </c>
      <c r="E201" s="143" t="str">
        <f t="shared" si="56"/>
        <v>LD</v>
      </c>
      <c r="F201" s="313">
        <v>13.6</v>
      </c>
      <c r="I201" s="146"/>
      <c r="L201" s="153"/>
      <c r="M201" s="146"/>
    </row>
    <row r="202" spans="1:13" x14ac:dyDescent="0.4">
      <c r="A202" s="203">
        <v>8</v>
      </c>
      <c r="B202" s="146"/>
      <c r="C202" s="148" t="e">
        <f t="shared" si="54"/>
        <v>#N/A</v>
      </c>
      <c r="D202" s="148" t="e">
        <f t="shared" si="55"/>
        <v>#N/A</v>
      </c>
      <c r="E202" s="143" t="e">
        <f t="shared" si="56"/>
        <v>#N/A</v>
      </c>
      <c r="F202" s="313"/>
      <c r="I202" s="146"/>
      <c r="L202" s="153"/>
      <c r="M202" s="146"/>
    </row>
    <row r="203" spans="1:13" x14ac:dyDescent="0.4">
      <c r="A203" s="240"/>
      <c r="B203" s="144"/>
      <c r="C203" s="148"/>
      <c r="D203" s="148"/>
      <c r="E203" s="143"/>
      <c r="F203" s="148"/>
      <c r="H203" s="155"/>
      <c r="I203" s="155"/>
      <c r="J203" s="155"/>
      <c r="K203" s="155"/>
      <c r="L203" s="155"/>
      <c r="M203" s="155"/>
    </row>
    <row r="204" spans="1:13" x14ac:dyDescent="0.4">
      <c r="A204" s="241" t="s">
        <v>0</v>
      </c>
      <c r="B204" s="237" t="s">
        <v>53</v>
      </c>
      <c r="C204" s="204" t="str">
        <f>VLOOKUP(B204,timetabletrack,2)</f>
        <v>100m Race Runner</v>
      </c>
      <c r="D204" s="316" t="str">
        <f>VLOOKUP(B204,timetabletrack,3)</f>
        <v>Male / Female</v>
      </c>
      <c r="E204" s="316" t="s">
        <v>26</v>
      </c>
      <c r="F204" s="204" t="s">
        <v>31</v>
      </c>
      <c r="J204" s="157"/>
      <c r="K204" s="157"/>
      <c r="L204" s="152"/>
      <c r="M204" s="152"/>
    </row>
    <row r="205" spans="1:13" x14ac:dyDescent="0.4">
      <c r="A205" s="203" t="s">
        <v>29</v>
      </c>
      <c r="B205" s="316" t="s">
        <v>30</v>
      </c>
      <c r="C205" s="151"/>
      <c r="D205" s="151"/>
      <c r="E205" s="204"/>
      <c r="F205" s="151" t="s">
        <v>45</v>
      </c>
      <c r="J205" s="157"/>
      <c r="K205" s="157"/>
      <c r="L205" s="152"/>
      <c r="M205" s="152"/>
    </row>
    <row r="206" spans="1:13" x14ac:dyDescent="0.4">
      <c r="A206" s="203">
        <v>1</v>
      </c>
      <c r="B206" s="146">
        <v>188</v>
      </c>
      <c r="C206" s="148" t="str">
        <f t="shared" ref="C206:C209" si="57">VLOOKUP($B206,athletes,2)</f>
        <v>Niamh Sandeman</v>
      </c>
      <c r="D206" s="148" t="str">
        <f t="shared" ref="D206:D209" si="58">VLOOKUP($B206,athletes,3)</f>
        <v>Perth</v>
      </c>
      <c r="E206" s="143" t="str">
        <f t="shared" ref="E206:E209" si="59">VLOOKUP($B206,athletes,4)</f>
        <v>RR1</v>
      </c>
      <c r="F206" s="313">
        <v>26.5</v>
      </c>
      <c r="G206" s="152"/>
      <c r="I206" s="146"/>
      <c r="L206" s="153"/>
      <c r="M206" s="146"/>
    </row>
    <row r="207" spans="1:13" x14ac:dyDescent="0.4">
      <c r="A207" s="203">
        <v>2</v>
      </c>
      <c r="B207" s="146">
        <v>175</v>
      </c>
      <c r="C207" s="148" t="str">
        <f t="shared" si="57"/>
        <v>Elaine Boyd</v>
      </c>
      <c r="D207" s="148" t="str">
        <f t="shared" si="58"/>
        <v>Lothian</v>
      </c>
      <c r="E207" s="143" t="str">
        <f t="shared" si="59"/>
        <v>RR1</v>
      </c>
      <c r="F207" s="313">
        <v>32.799999999999997</v>
      </c>
      <c r="G207" s="152"/>
      <c r="I207" s="146"/>
      <c r="L207" s="153"/>
      <c r="M207" s="146"/>
    </row>
    <row r="208" spans="1:13" x14ac:dyDescent="0.4">
      <c r="A208" s="203">
        <v>3</v>
      </c>
      <c r="B208" s="146">
        <v>231</v>
      </c>
      <c r="C208" s="148" t="str">
        <f t="shared" si="57"/>
        <v>Rhys Burton</v>
      </c>
      <c r="D208" s="148" t="str">
        <f t="shared" si="58"/>
        <v>Red Star</v>
      </c>
      <c r="E208" s="143" t="str">
        <f t="shared" si="59"/>
        <v>RR1</v>
      </c>
      <c r="F208" s="313">
        <v>45.8</v>
      </c>
      <c r="I208" s="146"/>
      <c r="L208" s="153"/>
      <c r="M208" s="146"/>
    </row>
    <row r="209" spans="1:13" x14ac:dyDescent="0.4">
      <c r="A209" s="203">
        <v>8</v>
      </c>
      <c r="B209" s="146"/>
      <c r="C209" s="148" t="e">
        <f t="shared" si="57"/>
        <v>#N/A</v>
      </c>
      <c r="D209" s="148" t="e">
        <f t="shared" si="58"/>
        <v>#N/A</v>
      </c>
      <c r="E209" s="143" t="e">
        <f t="shared" si="59"/>
        <v>#N/A</v>
      </c>
      <c r="F209" s="313"/>
      <c r="I209" s="146"/>
      <c r="L209" s="153"/>
      <c r="M209" s="146"/>
    </row>
    <row r="210" spans="1:13" x14ac:dyDescent="0.4">
      <c r="A210" s="240"/>
      <c r="B210" s="144"/>
      <c r="C210" s="148"/>
      <c r="D210" s="148"/>
      <c r="E210" s="143"/>
      <c r="F210" s="184"/>
      <c r="I210" s="146"/>
      <c r="L210" s="153"/>
      <c r="M210" s="146"/>
    </row>
    <row r="211" spans="1:13" x14ac:dyDescent="0.4">
      <c r="A211" s="203" t="s">
        <v>0</v>
      </c>
      <c r="B211" s="316" t="s">
        <v>54</v>
      </c>
      <c r="C211" s="151" t="str">
        <f>VLOOKUP(B211,timetabletrack,2)</f>
        <v>100m Race Runner</v>
      </c>
      <c r="D211" s="316" t="str">
        <f>VLOOKUP(B211,timetabletrack,3)</f>
        <v>Male/ Female</v>
      </c>
      <c r="E211" s="316" t="s">
        <v>26</v>
      </c>
      <c r="F211" s="204" t="s">
        <v>31</v>
      </c>
      <c r="H211" s="155"/>
      <c r="I211" s="155"/>
      <c r="J211" s="155"/>
      <c r="K211" s="155"/>
      <c r="L211" s="155"/>
      <c r="M211" s="155"/>
    </row>
    <row r="212" spans="1:13" x14ac:dyDescent="0.4">
      <c r="A212" s="203" t="s">
        <v>29</v>
      </c>
      <c r="B212" s="316" t="s">
        <v>30</v>
      </c>
      <c r="C212" s="151"/>
      <c r="D212" s="151"/>
      <c r="E212" s="204"/>
      <c r="F212" s="151" t="s">
        <v>45</v>
      </c>
      <c r="J212" s="157"/>
      <c r="K212" s="157"/>
      <c r="L212" s="152"/>
      <c r="M212" s="152"/>
    </row>
    <row r="213" spans="1:13" x14ac:dyDescent="0.4">
      <c r="A213" s="203">
        <v>1</v>
      </c>
      <c r="B213" s="146">
        <v>230</v>
      </c>
      <c r="C213" s="148" t="str">
        <f t="shared" ref="C213:C217" si="60">VLOOKUP($B213,athletes,2)</f>
        <v>Hannah Archibald</v>
      </c>
      <c r="D213" s="148" t="str">
        <f t="shared" ref="D213:D217" si="61">VLOOKUP($B213,athletes,3)</f>
        <v>Red Star</v>
      </c>
      <c r="E213" s="143" t="str">
        <f t="shared" ref="E213:E217" si="62">VLOOKUP($B213,athletes,4)</f>
        <v>RR3</v>
      </c>
      <c r="F213" s="313">
        <v>25.4</v>
      </c>
      <c r="J213" s="157"/>
      <c r="K213" s="157"/>
      <c r="L213" s="152"/>
      <c r="M213" s="152"/>
    </row>
    <row r="214" spans="1:13" x14ac:dyDescent="0.4">
      <c r="A214" s="203">
        <v>2</v>
      </c>
      <c r="B214" s="146">
        <v>159</v>
      </c>
      <c r="C214" s="148" t="str">
        <f t="shared" si="60"/>
        <v>Kerry Mathers</v>
      </c>
      <c r="D214" s="148" t="str">
        <f t="shared" si="61"/>
        <v>Grampian</v>
      </c>
      <c r="E214" s="143" t="str">
        <f t="shared" si="62"/>
        <v>RR2</v>
      </c>
      <c r="F214" s="313">
        <v>26.3</v>
      </c>
      <c r="I214" s="146"/>
      <c r="L214" s="153"/>
      <c r="M214" s="146"/>
    </row>
    <row r="215" spans="1:13" x14ac:dyDescent="0.4">
      <c r="A215" s="203">
        <v>3</v>
      </c>
      <c r="B215" s="146">
        <v>148</v>
      </c>
      <c r="C215" s="148" t="str">
        <f t="shared" si="60"/>
        <v>Harris Menshawi</v>
      </c>
      <c r="D215" s="148" t="str">
        <f t="shared" si="61"/>
        <v>Forth Valley</v>
      </c>
      <c r="E215" s="143" t="str">
        <f t="shared" si="62"/>
        <v>RR2</v>
      </c>
      <c r="F215" s="313">
        <v>28.8</v>
      </c>
      <c r="I215" s="146"/>
      <c r="L215" s="153"/>
      <c r="M215" s="146"/>
    </row>
    <row r="216" spans="1:13" x14ac:dyDescent="0.4">
      <c r="A216" s="203">
        <v>4</v>
      </c>
      <c r="B216" s="146">
        <v>229</v>
      </c>
      <c r="C216" s="148" t="str">
        <f t="shared" si="60"/>
        <v>Lauren Gallagher</v>
      </c>
      <c r="D216" s="148" t="str">
        <f t="shared" si="61"/>
        <v>Red Star</v>
      </c>
      <c r="E216" s="143" t="str">
        <f t="shared" si="62"/>
        <v>RR2</v>
      </c>
      <c r="F216" s="313">
        <v>29.4</v>
      </c>
      <c r="I216" s="146"/>
      <c r="L216" s="153"/>
      <c r="M216" s="146"/>
    </row>
    <row r="217" spans="1:13" x14ac:dyDescent="0.4">
      <c r="A217" s="203">
        <v>8</v>
      </c>
      <c r="B217" s="146"/>
      <c r="C217" s="148" t="e">
        <f t="shared" si="60"/>
        <v>#N/A</v>
      </c>
      <c r="D217" s="148" t="e">
        <f t="shared" si="61"/>
        <v>#N/A</v>
      </c>
      <c r="E217" s="143" t="e">
        <f t="shared" si="62"/>
        <v>#N/A</v>
      </c>
      <c r="F217" s="313"/>
      <c r="G217" s="152"/>
      <c r="I217" s="146"/>
      <c r="L217" s="153"/>
      <c r="M217" s="146"/>
    </row>
    <row r="218" spans="1:13" x14ac:dyDescent="0.4">
      <c r="A218" s="240"/>
      <c r="B218" s="144"/>
      <c r="C218" s="148"/>
      <c r="D218" s="148"/>
      <c r="E218" s="143"/>
      <c r="F218" s="148"/>
      <c r="G218" s="152"/>
      <c r="I218" s="146"/>
      <c r="L218" s="153"/>
      <c r="M218" s="146"/>
    </row>
    <row r="219" spans="1:13" x14ac:dyDescent="0.4">
      <c r="A219" s="203" t="s">
        <v>0</v>
      </c>
      <c r="B219" s="316" t="s">
        <v>55</v>
      </c>
      <c r="C219" s="151" t="str">
        <f>VLOOKUP(B219,timetabletrack,2)</f>
        <v>100m</v>
      </c>
      <c r="D219" s="316" t="str">
        <f>VLOOKUP(B219,timetabletrack,3)</f>
        <v>Male/Female</v>
      </c>
      <c r="E219" s="316" t="s">
        <v>26</v>
      </c>
      <c r="F219" s="204" t="s">
        <v>31</v>
      </c>
      <c r="I219" s="146"/>
      <c r="L219" s="153"/>
      <c r="M219" s="155"/>
    </row>
    <row r="220" spans="1:13" x14ac:dyDescent="0.4">
      <c r="A220" s="203" t="s">
        <v>29</v>
      </c>
      <c r="B220" s="316" t="s">
        <v>30</v>
      </c>
      <c r="C220" s="151"/>
      <c r="D220" s="151"/>
      <c r="E220" s="204"/>
      <c r="F220" s="151" t="s">
        <v>45</v>
      </c>
      <c r="I220" s="146"/>
      <c r="L220" s="153"/>
      <c r="M220" s="155"/>
    </row>
    <row r="221" spans="1:13" x14ac:dyDescent="0.4">
      <c r="A221" s="203">
        <v>1</v>
      </c>
      <c r="B221" s="146">
        <v>242</v>
      </c>
      <c r="C221" s="148" t="str">
        <f t="shared" ref="C221:C225" si="63">VLOOKUP($B221,athletes,2)</f>
        <v>Murran Mackay</v>
      </c>
      <c r="D221" s="148" t="str">
        <f t="shared" ref="D221:D225" si="64">VLOOKUP($B221,athletes,3)</f>
        <v>Red Star</v>
      </c>
      <c r="E221" s="143" t="str">
        <f t="shared" ref="E221:E225" si="65">VLOOKUP($B221,athletes,4)</f>
        <v>WC3</v>
      </c>
      <c r="F221" s="313">
        <v>26.1</v>
      </c>
      <c r="I221" s="146"/>
      <c r="L221" s="153"/>
      <c r="M221" s="155"/>
    </row>
    <row r="222" spans="1:13" x14ac:dyDescent="0.4">
      <c r="A222" s="203">
        <v>2</v>
      </c>
      <c r="B222" s="146">
        <v>118</v>
      </c>
      <c r="C222" s="148" t="str">
        <f t="shared" si="63"/>
        <v>Susanne McGrath</v>
      </c>
      <c r="D222" s="148" t="str">
        <f t="shared" si="64"/>
        <v>Fife</v>
      </c>
      <c r="E222" s="143" t="str">
        <f t="shared" si="65"/>
        <v>WC4</v>
      </c>
      <c r="F222" s="313">
        <v>26.7</v>
      </c>
      <c r="I222" s="146"/>
      <c r="L222" s="153"/>
      <c r="M222" s="155"/>
    </row>
    <row r="223" spans="1:13" x14ac:dyDescent="0.4">
      <c r="A223" s="203">
        <v>3</v>
      </c>
      <c r="B223" s="146">
        <v>150</v>
      </c>
      <c r="C223" s="148" t="str">
        <f t="shared" si="63"/>
        <v>David Dent</v>
      </c>
      <c r="D223" s="148" t="str">
        <f t="shared" si="64"/>
        <v>Forth Valley</v>
      </c>
      <c r="E223" s="143" t="str">
        <f t="shared" si="65"/>
        <v>WC4</v>
      </c>
      <c r="F223" s="313">
        <v>29.7</v>
      </c>
      <c r="I223" s="146"/>
      <c r="L223" s="153"/>
      <c r="M223" s="155"/>
    </row>
    <row r="224" spans="1:13" x14ac:dyDescent="0.4">
      <c r="A224" s="203">
        <v>4</v>
      </c>
      <c r="B224" s="146">
        <v>151</v>
      </c>
      <c r="C224" s="148" t="str">
        <f t="shared" si="63"/>
        <v>Lizzie Jackson</v>
      </c>
      <c r="D224" s="148" t="str">
        <f t="shared" si="64"/>
        <v>Forth Valley</v>
      </c>
      <c r="E224" s="143" t="str">
        <f t="shared" si="65"/>
        <v>WC4</v>
      </c>
      <c r="F224" s="313">
        <v>46</v>
      </c>
      <c r="I224" s="146"/>
      <c r="L224" s="153"/>
      <c r="M224" s="155"/>
    </row>
    <row r="225" spans="1:13" x14ac:dyDescent="0.4">
      <c r="A225" s="203">
        <v>8</v>
      </c>
      <c r="B225" s="146"/>
      <c r="C225" s="148" t="e">
        <f t="shared" si="63"/>
        <v>#N/A</v>
      </c>
      <c r="D225" s="148" t="e">
        <f t="shared" si="64"/>
        <v>#N/A</v>
      </c>
      <c r="E225" s="143" t="e">
        <f t="shared" si="65"/>
        <v>#N/A</v>
      </c>
      <c r="F225" s="313"/>
      <c r="H225" s="155"/>
      <c r="I225" s="155"/>
      <c r="J225" s="155"/>
      <c r="K225" s="155"/>
      <c r="L225" s="155"/>
      <c r="M225" s="155"/>
    </row>
    <row r="226" spans="1:13" x14ac:dyDescent="0.4">
      <c r="A226" s="240"/>
      <c r="B226" s="144"/>
      <c r="C226" s="148"/>
      <c r="D226" s="148"/>
      <c r="E226" s="143"/>
      <c r="F226" s="148"/>
      <c r="H226" s="155"/>
      <c r="I226" s="155"/>
      <c r="J226" s="155"/>
      <c r="K226" s="155"/>
      <c r="L226" s="155"/>
      <c r="M226" s="155"/>
    </row>
    <row r="227" spans="1:13" x14ac:dyDescent="0.4">
      <c r="A227" s="203" t="s">
        <v>0</v>
      </c>
      <c r="B227" s="316" t="s">
        <v>56</v>
      </c>
      <c r="C227" s="151" t="str">
        <f>VLOOKUP(B227,timetabletrack,2)</f>
        <v>100m</v>
      </c>
      <c r="D227" s="316" t="str">
        <f>VLOOKUP(B227,timetabletrack,3)</f>
        <v>Male/Female</v>
      </c>
      <c r="E227" s="316" t="s">
        <v>26</v>
      </c>
      <c r="F227" s="204" t="s">
        <v>31</v>
      </c>
      <c r="H227" s="155"/>
      <c r="I227" s="155"/>
      <c r="J227" s="155"/>
      <c r="K227" s="155"/>
      <c r="L227" s="155"/>
      <c r="M227" s="155"/>
    </row>
    <row r="228" spans="1:13" x14ac:dyDescent="0.4">
      <c r="A228" s="203" t="s">
        <v>29</v>
      </c>
      <c r="B228" s="316" t="s">
        <v>30</v>
      </c>
      <c r="C228" s="151"/>
      <c r="D228" s="151"/>
      <c r="E228" s="204"/>
      <c r="F228" s="151" t="s">
        <v>45</v>
      </c>
      <c r="H228" s="155"/>
      <c r="I228" s="155"/>
      <c r="J228" s="155"/>
      <c r="K228" s="155"/>
      <c r="L228" s="155"/>
      <c r="M228" s="155"/>
    </row>
    <row r="229" spans="1:13" x14ac:dyDescent="0.4">
      <c r="A229" s="203">
        <v>1</v>
      </c>
      <c r="B229" s="146">
        <v>4</v>
      </c>
      <c r="C229" s="148" t="str">
        <f t="shared" ref="C229:C235" si="66">VLOOKUP($B229,athletes,2)</f>
        <v>Sean Frame</v>
      </c>
      <c r="D229" s="148" t="str">
        <f t="shared" ref="D229:D235" si="67">VLOOKUP($B229,athletes,3)</f>
        <v>Dumfries &amp; Galloway</v>
      </c>
      <c r="E229" s="143" t="str">
        <f t="shared" ref="E229:E235" si="68">VLOOKUP($B229,athletes,4)</f>
        <v>WC1</v>
      </c>
      <c r="F229" s="313">
        <v>17.899999999999999</v>
      </c>
      <c r="H229" s="155"/>
      <c r="I229" s="155"/>
      <c r="J229" s="155"/>
      <c r="K229" s="155"/>
      <c r="L229" s="155"/>
      <c r="M229" s="155"/>
    </row>
    <row r="230" spans="1:13" x14ac:dyDescent="0.4">
      <c r="A230" s="203">
        <v>2</v>
      </c>
      <c r="B230" s="146">
        <v>228</v>
      </c>
      <c r="C230" s="148" t="str">
        <f t="shared" si="66"/>
        <v>Gavin Drysdale</v>
      </c>
      <c r="D230" s="148" t="str">
        <f t="shared" si="67"/>
        <v>Red Star</v>
      </c>
      <c r="E230" s="143" t="str">
        <f t="shared" si="68"/>
        <v>RR3</v>
      </c>
      <c r="F230" s="313">
        <v>18.399999999999999</v>
      </c>
      <c r="G230" s="152" t="s">
        <v>464</v>
      </c>
      <c r="H230" s="155"/>
      <c r="I230" s="155"/>
      <c r="J230" s="155"/>
      <c r="K230" s="155"/>
      <c r="L230" s="155"/>
      <c r="M230" s="155"/>
    </row>
    <row r="231" spans="1:13" x14ac:dyDescent="0.4">
      <c r="A231" s="203">
        <v>3</v>
      </c>
      <c r="B231" s="146">
        <v>234</v>
      </c>
      <c r="C231" s="148" t="str">
        <f t="shared" si="66"/>
        <v>Luke Deighan</v>
      </c>
      <c r="D231" s="148" t="str">
        <f t="shared" si="67"/>
        <v>Red Star</v>
      </c>
      <c r="E231" s="143" t="str">
        <f t="shared" si="68"/>
        <v>WC2</v>
      </c>
      <c r="F231" s="313">
        <v>19.5</v>
      </c>
      <c r="H231" s="155"/>
      <c r="I231" s="155"/>
      <c r="J231" s="155"/>
      <c r="K231" s="155"/>
      <c r="L231" s="155"/>
      <c r="M231" s="155"/>
    </row>
    <row r="232" spans="1:13" x14ac:dyDescent="0.4">
      <c r="A232" s="203">
        <v>4</v>
      </c>
      <c r="B232" s="146">
        <v>236</v>
      </c>
      <c r="C232" s="148" t="str">
        <f t="shared" si="66"/>
        <v>Meggan Dawson-Farrell</v>
      </c>
      <c r="D232" s="148" t="str">
        <f t="shared" si="67"/>
        <v>Red Star</v>
      </c>
      <c r="E232" s="143" t="str">
        <f t="shared" si="68"/>
        <v>WC1</v>
      </c>
      <c r="F232" s="313">
        <v>19.5</v>
      </c>
      <c r="G232" s="152" t="s">
        <v>464</v>
      </c>
      <c r="H232" s="155"/>
      <c r="I232" s="155"/>
      <c r="J232" s="155"/>
      <c r="K232" s="155"/>
      <c r="L232" s="155"/>
      <c r="M232" s="155"/>
    </row>
    <row r="233" spans="1:13" x14ac:dyDescent="0.4">
      <c r="A233" s="203">
        <v>5</v>
      </c>
      <c r="B233" s="146">
        <v>232</v>
      </c>
      <c r="C233" s="148" t="str">
        <f t="shared" si="66"/>
        <v>Kyle Brotherton</v>
      </c>
      <c r="D233" s="148" t="str">
        <f t="shared" si="67"/>
        <v>Red Star</v>
      </c>
      <c r="E233" s="143" t="str">
        <f t="shared" si="68"/>
        <v>WC3</v>
      </c>
      <c r="F233" s="313">
        <v>21.3</v>
      </c>
      <c r="G233" s="152"/>
      <c r="H233" s="155"/>
      <c r="I233" s="155"/>
      <c r="J233" s="155"/>
      <c r="K233" s="155"/>
      <c r="L233" s="155"/>
      <c r="M233" s="155"/>
    </row>
    <row r="234" spans="1:13" x14ac:dyDescent="0.4">
      <c r="A234" s="203">
        <v>6</v>
      </c>
      <c r="B234" s="146">
        <v>235</v>
      </c>
      <c r="C234" s="148" t="str">
        <f t="shared" si="66"/>
        <v>Gemma Scott</v>
      </c>
      <c r="D234" s="148" t="str">
        <f t="shared" si="67"/>
        <v>Red Star</v>
      </c>
      <c r="E234" s="143" t="str">
        <f t="shared" si="68"/>
        <v>WC2</v>
      </c>
      <c r="F234" s="313">
        <v>23</v>
      </c>
      <c r="H234" s="155"/>
      <c r="I234" s="155"/>
      <c r="J234" s="155"/>
      <c r="K234" s="155"/>
      <c r="L234" s="155"/>
      <c r="M234" s="155"/>
    </row>
    <row r="235" spans="1:13" x14ac:dyDescent="0.4">
      <c r="A235" s="203">
        <v>7</v>
      </c>
      <c r="B235" s="146"/>
      <c r="C235" s="148" t="e">
        <f t="shared" si="66"/>
        <v>#N/A</v>
      </c>
      <c r="D235" s="148" t="e">
        <f t="shared" si="67"/>
        <v>#N/A</v>
      </c>
      <c r="E235" s="143" t="e">
        <f t="shared" si="68"/>
        <v>#N/A</v>
      </c>
      <c r="F235" s="313"/>
      <c r="H235" s="155"/>
      <c r="I235" s="155"/>
      <c r="J235" s="155"/>
      <c r="K235" s="155"/>
      <c r="L235" s="155"/>
      <c r="M235" s="155"/>
    </row>
    <row r="236" spans="1:13" x14ac:dyDescent="0.4">
      <c r="A236" s="240"/>
      <c r="B236" s="144"/>
      <c r="C236" s="148"/>
      <c r="D236" s="148"/>
      <c r="E236" s="143"/>
      <c r="F236" s="148"/>
      <c r="H236" s="155"/>
      <c r="I236" s="155"/>
      <c r="J236" s="155"/>
      <c r="K236" s="155"/>
      <c r="L236" s="155"/>
      <c r="M236" s="155"/>
    </row>
    <row r="237" spans="1:13" x14ac:dyDescent="0.4">
      <c r="A237" s="203" t="s">
        <v>0</v>
      </c>
      <c r="B237" s="316" t="s">
        <v>57</v>
      </c>
      <c r="C237" s="151" t="str">
        <f>VLOOKUP(B237,timetabletrack,2)</f>
        <v>400 +80 Secs/+67 Secs</v>
      </c>
      <c r="D237" s="316" t="str">
        <f>VLOOKUP(B237,timetabletrack,3)</f>
        <v>Male/Female</v>
      </c>
      <c r="E237" s="316" t="s">
        <v>26</v>
      </c>
      <c r="F237" s="204" t="s">
        <v>31</v>
      </c>
      <c r="H237" s="155"/>
      <c r="I237" s="155"/>
      <c r="J237" s="155"/>
      <c r="K237" s="155"/>
      <c r="L237" s="155"/>
      <c r="M237" s="155"/>
    </row>
    <row r="238" spans="1:13" x14ac:dyDescent="0.4">
      <c r="A238" s="203" t="s">
        <v>29</v>
      </c>
      <c r="B238" s="316" t="s">
        <v>30</v>
      </c>
      <c r="C238" s="151"/>
      <c r="D238" s="151"/>
      <c r="E238" s="204"/>
      <c r="F238" s="151" t="s">
        <v>45</v>
      </c>
      <c r="H238" s="155"/>
      <c r="I238" s="155"/>
      <c r="J238" s="155"/>
      <c r="K238" s="155"/>
      <c r="L238" s="155"/>
      <c r="M238" s="155"/>
    </row>
    <row r="239" spans="1:13" x14ac:dyDescent="0.4">
      <c r="A239" s="203">
        <v>1</v>
      </c>
      <c r="B239" s="146">
        <v>8</v>
      </c>
      <c r="C239" s="148" t="str">
        <f t="shared" ref="C239:C245" si="69">VLOOKUP($B239,athletes,2)</f>
        <v>Dylan Fotheringham</v>
      </c>
      <c r="D239" s="148" t="str">
        <f t="shared" ref="D239:D245" si="70">VLOOKUP($B239,athletes,3)</f>
        <v>Fife</v>
      </c>
      <c r="E239" s="143" t="str">
        <f t="shared" ref="E239:E245" si="71">VLOOKUP($B239,athletes,4)</f>
        <v>LD</v>
      </c>
      <c r="F239" s="238">
        <v>9.3865740740740726E-4</v>
      </c>
      <c r="H239" s="155"/>
      <c r="I239" s="155"/>
      <c r="J239" s="155"/>
      <c r="K239" s="155"/>
      <c r="L239" s="155"/>
      <c r="M239" s="155"/>
    </row>
    <row r="240" spans="1:13" x14ac:dyDescent="0.4">
      <c r="A240" s="203">
        <v>2</v>
      </c>
      <c r="B240" s="146">
        <v>5</v>
      </c>
      <c r="C240" s="148" t="str">
        <f t="shared" si="69"/>
        <v>Jamie Thomas</v>
      </c>
      <c r="D240" s="148" t="str">
        <f t="shared" si="70"/>
        <v>Fife</v>
      </c>
      <c r="E240" s="143" t="str">
        <f t="shared" si="71"/>
        <v>LD</v>
      </c>
      <c r="F240" s="238">
        <v>9.3981481481481477E-4</v>
      </c>
      <c r="H240" s="155"/>
      <c r="I240" s="155"/>
      <c r="J240" s="155"/>
      <c r="K240" s="155"/>
      <c r="L240" s="155"/>
      <c r="M240" s="155"/>
    </row>
    <row r="241" spans="1:13" x14ac:dyDescent="0.4">
      <c r="A241" s="203">
        <v>3</v>
      </c>
      <c r="B241" s="146">
        <v>41</v>
      </c>
      <c r="C241" s="148" t="str">
        <f t="shared" si="69"/>
        <v>James Cunningham</v>
      </c>
      <c r="D241" s="148" t="str">
        <f t="shared" si="70"/>
        <v>Fife</v>
      </c>
      <c r="E241" s="143" t="str">
        <f t="shared" si="71"/>
        <v>LD</v>
      </c>
      <c r="F241" s="238">
        <v>9.6180555555555559E-4</v>
      </c>
      <c r="H241" s="155"/>
      <c r="I241" s="155"/>
      <c r="J241" s="155"/>
      <c r="K241" s="155"/>
      <c r="L241" s="155"/>
      <c r="M241" s="155"/>
    </row>
    <row r="242" spans="1:13" x14ac:dyDescent="0.4">
      <c r="A242" s="203">
        <v>4</v>
      </c>
      <c r="B242" s="146">
        <v>141</v>
      </c>
      <c r="C242" s="148" t="str">
        <f t="shared" si="69"/>
        <v>Toni Bell</v>
      </c>
      <c r="D242" s="148" t="str">
        <f t="shared" si="70"/>
        <v>Forth Valley</v>
      </c>
      <c r="E242" s="143" t="str">
        <f t="shared" si="71"/>
        <v>LD</v>
      </c>
      <c r="F242" s="238">
        <v>9.6874999999999999E-4</v>
      </c>
      <c r="H242" s="155"/>
      <c r="I242" s="155"/>
      <c r="J242" s="155"/>
      <c r="K242" s="155"/>
      <c r="L242" s="155"/>
      <c r="M242" s="155"/>
    </row>
    <row r="243" spans="1:13" x14ac:dyDescent="0.4">
      <c r="A243" s="203">
        <v>5</v>
      </c>
      <c r="B243" s="146">
        <v>181</v>
      </c>
      <c r="C243" s="148" t="str">
        <f t="shared" si="69"/>
        <v>Glenn Jones</v>
      </c>
      <c r="D243" s="148" t="str">
        <f t="shared" si="70"/>
        <v>Perth/Tayside</v>
      </c>
      <c r="E243" s="143" t="str">
        <f t="shared" si="71"/>
        <v>LD</v>
      </c>
      <c r="F243" s="238">
        <v>9.745370370370371E-4</v>
      </c>
      <c r="H243" s="155"/>
      <c r="I243" s="155"/>
      <c r="J243" s="155"/>
      <c r="K243" s="155"/>
      <c r="L243" s="155"/>
      <c r="M243" s="155"/>
    </row>
    <row r="244" spans="1:13" x14ac:dyDescent="0.4">
      <c r="A244" s="203">
        <v>6</v>
      </c>
      <c r="B244" s="146">
        <v>219</v>
      </c>
      <c r="C244" s="148" t="str">
        <f t="shared" si="69"/>
        <v>Jennifer Kitchener</v>
      </c>
      <c r="D244" s="148" t="str">
        <f t="shared" si="70"/>
        <v>West of Scotland</v>
      </c>
      <c r="E244" s="143" t="str">
        <f t="shared" si="71"/>
        <v>LD</v>
      </c>
      <c r="F244" s="238">
        <v>1.3935185185185188E-3</v>
      </c>
      <c r="H244" s="155"/>
      <c r="I244" s="155"/>
      <c r="J244" s="155"/>
      <c r="K244" s="155"/>
      <c r="L244" s="155"/>
      <c r="M244" s="155"/>
    </row>
    <row r="245" spans="1:13" x14ac:dyDescent="0.4">
      <c r="A245" s="203">
        <v>7</v>
      </c>
      <c r="B245" s="146"/>
      <c r="C245" s="148" t="e">
        <f t="shared" si="69"/>
        <v>#N/A</v>
      </c>
      <c r="D245" s="148" t="e">
        <f t="shared" si="70"/>
        <v>#N/A</v>
      </c>
      <c r="E245" s="143" t="e">
        <f t="shared" si="71"/>
        <v>#N/A</v>
      </c>
      <c r="F245" s="154"/>
      <c r="H245" s="155"/>
      <c r="I245" s="155"/>
      <c r="J245" s="155"/>
      <c r="K245" s="155"/>
      <c r="L245" s="155"/>
      <c r="M245" s="155"/>
    </row>
    <row r="246" spans="1:13" x14ac:dyDescent="0.4">
      <c r="A246" s="240"/>
      <c r="B246" s="144"/>
      <c r="C246" s="148"/>
      <c r="D246" s="148"/>
      <c r="E246" s="143"/>
      <c r="F246" s="148"/>
      <c r="H246" s="155"/>
      <c r="I246" s="155"/>
      <c r="J246" s="155"/>
      <c r="K246" s="155"/>
      <c r="L246" s="155"/>
      <c r="M246" s="155"/>
    </row>
    <row r="247" spans="1:13" x14ac:dyDescent="0.4">
      <c r="A247" s="203" t="s">
        <v>0</v>
      </c>
      <c r="B247" s="316" t="s">
        <v>58</v>
      </c>
      <c r="C247" s="151" t="str">
        <f>VLOOKUP(B247,timetabletrack,2)</f>
        <v>400m 61-67 Secs</v>
      </c>
      <c r="D247" s="316" t="str">
        <f>VLOOKUP(B247,timetabletrack,3)</f>
        <v>Male</v>
      </c>
      <c r="E247" s="316" t="s">
        <v>26</v>
      </c>
      <c r="F247" s="204" t="s">
        <v>31</v>
      </c>
      <c r="H247" s="155"/>
      <c r="I247" s="155"/>
      <c r="J247" s="155"/>
      <c r="K247" s="155"/>
      <c r="L247" s="155"/>
      <c r="M247" s="155"/>
    </row>
    <row r="248" spans="1:13" x14ac:dyDescent="0.4">
      <c r="A248" s="203" t="s">
        <v>29</v>
      </c>
      <c r="B248" s="316" t="s">
        <v>30</v>
      </c>
      <c r="C248" s="151"/>
      <c r="D248" s="151"/>
      <c r="E248" s="204"/>
      <c r="F248" s="151" t="s">
        <v>45</v>
      </c>
      <c r="G248" s="152"/>
      <c r="H248" s="155"/>
      <c r="I248" s="155"/>
      <c r="J248" s="155"/>
      <c r="K248" s="155"/>
      <c r="L248" s="155"/>
      <c r="M248" s="155"/>
    </row>
    <row r="249" spans="1:13" x14ac:dyDescent="0.4">
      <c r="A249" s="203">
        <v>1</v>
      </c>
      <c r="B249" s="146">
        <v>216</v>
      </c>
      <c r="C249" s="148" t="str">
        <f t="shared" ref="C249:C256" si="72">VLOOKUP($B249,athletes,2)</f>
        <v>Shaun Burke</v>
      </c>
      <c r="D249" s="148" t="str">
        <f t="shared" ref="D249:D256" si="73">VLOOKUP($B249,athletes,3)</f>
        <v>West of Scotland</v>
      </c>
      <c r="E249" s="143" t="str">
        <f t="shared" ref="E249:E256" si="74">VLOOKUP($B249,athletes,4)</f>
        <v>LD</v>
      </c>
      <c r="F249" s="238">
        <v>7.0949074074074068E-4</v>
      </c>
      <c r="G249" s="152"/>
      <c r="H249" s="155"/>
      <c r="I249" s="155"/>
      <c r="J249" s="155"/>
      <c r="K249" s="155"/>
      <c r="L249" s="155"/>
      <c r="M249" s="155"/>
    </row>
    <row r="250" spans="1:13" x14ac:dyDescent="0.4">
      <c r="A250" s="203">
        <v>2</v>
      </c>
      <c r="B250" s="146">
        <v>195</v>
      </c>
      <c r="C250" s="148" t="str">
        <f t="shared" si="72"/>
        <v>Alistair Larter</v>
      </c>
      <c r="D250" s="148" t="str">
        <f t="shared" si="73"/>
        <v>West of Scotland</v>
      </c>
      <c r="E250" s="143" t="str">
        <f t="shared" si="74"/>
        <v>LD</v>
      </c>
      <c r="F250" s="238">
        <v>7.8703703703703705E-4</v>
      </c>
      <c r="H250" s="155"/>
      <c r="I250" s="155"/>
      <c r="J250" s="155"/>
      <c r="K250" s="155"/>
      <c r="L250" s="155"/>
      <c r="M250" s="155"/>
    </row>
    <row r="251" spans="1:13" x14ac:dyDescent="0.4">
      <c r="A251" s="203">
        <v>3</v>
      </c>
      <c r="B251" s="146">
        <v>35</v>
      </c>
      <c r="C251" s="148" t="str">
        <f t="shared" si="72"/>
        <v>Craig Telford</v>
      </c>
      <c r="D251" s="148" t="str">
        <f t="shared" si="73"/>
        <v>Fife</v>
      </c>
      <c r="E251" s="143" t="str">
        <f t="shared" si="74"/>
        <v>LD</v>
      </c>
      <c r="F251" s="238">
        <v>8.0902777777777787E-4</v>
      </c>
      <c r="H251" s="155"/>
      <c r="I251" s="155"/>
      <c r="J251" s="155"/>
      <c r="K251" s="155"/>
      <c r="L251" s="155"/>
      <c r="M251" s="155"/>
    </row>
    <row r="252" spans="1:13" x14ac:dyDescent="0.4">
      <c r="A252" s="203">
        <v>4</v>
      </c>
      <c r="B252" s="146">
        <v>210</v>
      </c>
      <c r="C252" s="148" t="str">
        <f t="shared" si="72"/>
        <v>Chris O'Grady</v>
      </c>
      <c r="D252" s="148" t="str">
        <f t="shared" si="73"/>
        <v>West of Scotland</v>
      </c>
      <c r="E252" s="143" t="str">
        <f t="shared" si="74"/>
        <v>LD</v>
      </c>
      <c r="F252" s="238">
        <v>8.3217592592592588E-4</v>
      </c>
      <c r="H252" s="155"/>
      <c r="I252" s="155"/>
      <c r="J252" s="155"/>
      <c r="K252" s="155"/>
      <c r="L252" s="155"/>
      <c r="M252" s="155"/>
    </row>
    <row r="253" spans="1:13" x14ac:dyDescent="0.4">
      <c r="A253" s="203">
        <v>5</v>
      </c>
      <c r="B253" s="146">
        <v>128</v>
      </c>
      <c r="C253" s="148" t="str">
        <f t="shared" si="72"/>
        <v>Niall Finlayson</v>
      </c>
      <c r="D253" s="148" t="str">
        <f t="shared" si="73"/>
        <v>Forth Valley</v>
      </c>
      <c r="E253" s="143" t="str">
        <f t="shared" si="74"/>
        <v>LD</v>
      </c>
      <c r="F253" s="238">
        <v>8.3912037037037028E-4</v>
      </c>
      <c r="H253" s="155"/>
      <c r="I253" s="155"/>
      <c r="J253" s="155"/>
      <c r="K253" s="155"/>
      <c r="L253" s="155"/>
      <c r="M253" s="155"/>
    </row>
    <row r="254" spans="1:13" x14ac:dyDescent="0.4">
      <c r="A254" s="203">
        <v>6</v>
      </c>
      <c r="B254" s="146">
        <v>37</v>
      </c>
      <c r="C254" s="148" t="str">
        <f t="shared" si="72"/>
        <v>Fraser Wilson</v>
      </c>
      <c r="D254" s="148" t="str">
        <f t="shared" si="73"/>
        <v>Fife</v>
      </c>
      <c r="E254" s="143" t="str">
        <f t="shared" si="74"/>
        <v>LD</v>
      </c>
      <c r="F254" s="238">
        <v>8.7731481481481482E-4</v>
      </c>
      <c r="H254" s="155"/>
      <c r="I254" s="155"/>
      <c r="J254" s="155"/>
      <c r="K254" s="155"/>
      <c r="L254" s="155"/>
      <c r="M254" s="155"/>
    </row>
    <row r="255" spans="1:13" x14ac:dyDescent="0.4">
      <c r="A255" s="203">
        <v>7</v>
      </c>
      <c r="B255" s="146">
        <v>218</v>
      </c>
      <c r="C255" s="148" t="str">
        <f t="shared" si="72"/>
        <v>Gemma Costello</v>
      </c>
      <c r="D255" s="148" t="str">
        <f t="shared" si="73"/>
        <v>West of Scotland</v>
      </c>
      <c r="E255" s="143" t="str">
        <f t="shared" si="74"/>
        <v>LD</v>
      </c>
      <c r="F255" s="238">
        <v>9.3981481481481477E-4</v>
      </c>
      <c r="H255" s="155"/>
      <c r="I255" s="155"/>
      <c r="J255" s="155"/>
      <c r="K255" s="155"/>
      <c r="L255" s="155"/>
      <c r="M255" s="155"/>
    </row>
    <row r="256" spans="1:13" x14ac:dyDescent="0.4">
      <c r="A256" s="203">
        <v>8</v>
      </c>
      <c r="B256" s="146"/>
      <c r="C256" s="148" t="e">
        <f t="shared" si="72"/>
        <v>#N/A</v>
      </c>
      <c r="D256" s="148" t="e">
        <f t="shared" si="73"/>
        <v>#N/A</v>
      </c>
      <c r="E256" s="143" t="e">
        <f t="shared" si="74"/>
        <v>#N/A</v>
      </c>
      <c r="F256" s="154"/>
      <c r="H256" s="155"/>
      <c r="I256" s="155"/>
      <c r="J256" s="155"/>
      <c r="K256" s="155"/>
      <c r="L256" s="155"/>
      <c r="M256" s="155"/>
    </row>
    <row r="257" spans="1:13" x14ac:dyDescent="0.4">
      <c r="A257" s="240"/>
      <c r="B257" s="144"/>
      <c r="C257" s="148"/>
      <c r="D257" s="148"/>
      <c r="E257" s="143"/>
      <c r="F257" s="148"/>
      <c r="H257" s="155"/>
      <c r="I257" s="155"/>
      <c r="J257" s="155"/>
      <c r="K257" s="155"/>
      <c r="L257" s="155"/>
      <c r="M257" s="155"/>
    </row>
    <row r="258" spans="1:13" x14ac:dyDescent="0.4">
      <c r="A258" s="203" t="s">
        <v>0</v>
      </c>
      <c r="B258" s="316" t="s">
        <v>59</v>
      </c>
      <c r="C258" s="151" t="str">
        <f>VLOOKUP(B258,timetabletrack,2)</f>
        <v>400m 61-67 Sec/-61 Sec</v>
      </c>
      <c r="D258" s="316" t="str">
        <f>VLOOKUP(B258,timetabletrack,3)</f>
        <v xml:space="preserve">Male </v>
      </c>
      <c r="E258" s="316" t="s">
        <v>26</v>
      </c>
      <c r="F258" s="204" t="s">
        <v>31</v>
      </c>
      <c r="H258" s="155"/>
      <c r="I258" s="155"/>
      <c r="J258" s="155"/>
      <c r="K258" s="155"/>
      <c r="L258" s="155"/>
      <c r="M258" s="155"/>
    </row>
    <row r="259" spans="1:13" x14ac:dyDescent="0.4">
      <c r="A259" s="203" t="s">
        <v>29</v>
      </c>
      <c r="B259" s="316" t="s">
        <v>30</v>
      </c>
      <c r="C259" s="151"/>
      <c r="D259" s="151"/>
      <c r="E259" s="204"/>
      <c r="F259" s="151" t="s">
        <v>45</v>
      </c>
      <c r="H259" s="155"/>
      <c r="I259" s="155"/>
      <c r="J259" s="155"/>
      <c r="K259" s="155"/>
      <c r="L259" s="155"/>
      <c r="M259" s="155"/>
    </row>
    <row r="260" spans="1:13" x14ac:dyDescent="0.4">
      <c r="A260" s="203">
        <v>1</v>
      </c>
      <c r="B260" s="146">
        <v>208</v>
      </c>
      <c r="C260" s="148" t="str">
        <f t="shared" ref="C260:C267" si="75">VLOOKUP($B260,athletes,2)</f>
        <v>Robert Ferrol</v>
      </c>
      <c r="D260" s="148" t="str">
        <f t="shared" ref="D260:D267" si="76">VLOOKUP($B260,athletes,3)</f>
        <v>West of Scotland</v>
      </c>
      <c r="E260" s="143" t="str">
        <f t="shared" ref="E260:E267" si="77">VLOOKUP($B260,athletes,4)</f>
        <v>LD</v>
      </c>
      <c r="F260" s="238">
        <v>6.4467592592592593E-4</v>
      </c>
      <c r="H260" s="155"/>
      <c r="I260" s="155"/>
      <c r="J260" s="155"/>
      <c r="K260" s="155"/>
      <c r="L260" s="155"/>
      <c r="M260" s="155"/>
    </row>
    <row r="261" spans="1:13" x14ac:dyDescent="0.4">
      <c r="A261" s="203">
        <v>2</v>
      </c>
      <c r="B261" s="146">
        <v>136</v>
      </c>
      <c r="C261" s="148" t="str">
        <f t="shared" si="75"/>
        <v>George Le Hardy</v>
      </c>
      <c r="D261" s="148" t="str">
        <f t="shared" si="76"/>
        <v>Forth Valley</v>
      </c>
      <c r="E261" s="143" t="str">
        <f t="shared" si="77"/>
        <v>LD</v>
      </c>
      <c r="F261" s="238">
        <v>6.6203703703703704E-4</v>
      </c>
      <c r="H261" s="155"/>
      <c r="I261" s="155"/>
      <c r="J261" s="155"/>
      <c r="K261" s="155"/>
      <c r="L261" s="155"/>
      <c r="M261" s="155"/>
    </row>
    <row r="262" spans="1:13" x14ac:dyDescent="0.4">
      <c r="A262" s="203">
        <v>3</v>
      </c>
      <c r="B262" s="146">
        <v>190</v>
      </c>
      <c r="C262" s="148" t="str">
        <f t="shared" si="75"/>
        <v>Steven Bryce</v>
      </c>
      <c r="D262" s="148" t="str">
        <f t="shared" si="76"/>
        <v>West of Scotland</v>
      </c>
      <c r="E262" s="143" t="str">
        <f t="shared" si="77"/>
        <v>LD</v>
      </c>
      <c r="F262" s="238">
        <v>6.9791666666666656E-4</v>
      </c>
      <c r="H262" s="155"/>
      <c r="I262" s="155"/>
      <c r="J262" s="155"/>
      <c r="K262" s="155"/>
      <c r="L262" s="155"/>
      <c r="M262" s="155"/>
    </row>
    <row r="263" spans="1:13" x14ac:dyDescent="0.4">
      <c r="A263" s="203">
        <v>4</v>
      </c>
      <c r="B263" s="146">
        <v>163</v>
      </c>
      <c r="C263" s="148" t="str">
        <f t="shared" si="75"/>
        <v>Joseph Frame</v>
      </c>
      <c r="D263" s="148" t="str">
        <f t="shared" si="76"/>
        <v>Highland</v>
      </c>
      <c r="E263" s="143" t="str">
        <f t="shared" si="77"/>
        <v>LD</v>
      </c>
      <c r="F263" s="238">
        <v>7.1412037037037028E-4</v>
      </c>
      <c r="H263" s="155"/>
      <c r="I263" s="155"/>
      <c r="J263" s="155"/>
      <c r="K263" s="155"/>
      <c r="L263" s="155"/>
      <c r="M263" s="155"/>
    </row>
    <row r="264" spans="1:13" x14ac:dyDescent="0.4">
      <c r="A264" s="203">
        <v>5</v>
      </c>
      <c r="B264" s="146">
        <v>205</v>
      </c>
      <c r="C264" s="148" t="str">
        <f t="shared" si="75"/>
        <v>Alexander Thomson</v>
      </c>
      <c r="D264" s="148" t="str">
        <f t="shared" si="76"/>
        <v>West of Scotland</v>
      </c>
      <c r="E264" s="143" t="str">
        <f t="shared" si="77"/>
        <v>LD</v>
      </c>
      <c r="F264" s="238">
        <v>7.256944444444445E-4</v>
      </c>
      <c r="H264" s="155"/>
      <c r="I264" s="155"/>
      <c r="J264" s="155"/>
      <c r="K264" s="155"/>
      <c r="L264" s="155"/>
      <c r="M264" s="155"/>
    </row>
    <row r="265" spans="1:13" x14ac:dyDescent="0.4">
      <c r="A265" s="203">
        <v>6</v>
      </c>
      <c r="B265" s="146">
        <v>194</v>
      </c>
      <c r="C265" s="148" t="str">
        <f t="shared" si="75"/>
        <v>Ryan Cuzen</v>
      </c>
      <c r="D265" s="148" t="str">
        <f t="shared" si="76"/>
        <v>West of Scotland</v>
      </c>
      <c r="E265" s="143" t="str">
        <f t="shared" si="77"/>
        <v>LD</v>
      </c>
      <c r="F265" s="238">
        <v>7.4652777777777781E-4</v>
      </c>
      <c r="H265" s="155"/>
      <c r="I265" s="155"/>
      <c r="J265" s="155"/>
      <c r="K265" s="155"/>
      <c r="L265" s="155"/>
      <c r="M265" s="155"/>
    </row>
    <row r="266" spans="1:13" x14ac:dyDescent="0.4">
      <c r="A266" s="203">
        <v>7</v>
      </c>
      <c r="B266" s="146"/>
      <c r="C266" s="148" t="e">
        <f t="shared" si="75"/>
        <v>#N/A</v>
      </c>
      <c r="D266" s="148" t="e">
        <f t="shared" si="76"/>
        <v>#N/A</v>
      </c>
      <c r="E266" s="143" t="e">
        <f t="shared" si="77"/>
        <v>#N/A</v>
      </c>
      <c r="F266" s="154"/>
      <c r="G266" s="152"/>
      <c r="H266" s="155"/>
      <c r="I266" s="155"/>
      <c r="J266" s="155"/>
      <c r="K266" s="155"/>
      <c r="L266" s="155"/>
      <c r="M266" s="155"/>
    </row>
    <row r="267" spans="1:13" x14ac:dyDescent="0.4">
      <c r="A267" s="203">
        <v>8</v>
      </c>
      <c r="B267" s="146"/>
      <c r="C267" s="148" t="e">
        <f t="shared" si="75"/>
        <v>#N/A</v>
      </c>
      <c r="D267" s="148" t="e">
        <f t="shared" si="76"/>
        <v>#N/A</v>
      </c>
      <c r="E267" s="143" t="e">
        <f t="shared" si="77"/>
        <v>#N/A</v>
      </c>
      <c r="F267" s="154"/>
      <c r="G267" s="152"/>
      <c r="H267" s="155"/>
      <c r="I267" s="155"/>
      <c r="J267" s="155"/>
      <c r="K267" s="155"/>
      <c r="L267" s="155"/>
      <c r="M267" s="155"/>
    </row>
    <row r="268" spans="1:13" x14ac:dyDescent="0.4">
      <c r="A268" s="203" t="s">
        <v>0</v>
      </c>
      <c r="B268" s="316" t="s">
        <v>442</v>
      </c>
      <c r="C268" s="151" t="str">
        <f>VLOOKUP(B268,timetabletrack,2)</f>
        <v>400m  Race Running</v>
      </c>
      <c r="D268" s="316" t="str">
        <f>VLOOKUP(B268,timetabletrack,3)</f>
        <v>Male/Female</v>
      </c>
      <c r="E268" s="316" t="s">
        <v>26</v>
      </c>
      <c r="F268" s="204" t="s">
        <v>31</v>
      </c>
      <c r="H268" s="155"/>
      <c r="I268" s="155"/>
      <c r="J268" s="155"/>
      <c r="K268" s="155"/>
      <c r="L268" s="155"/>
      <c r="M268" s="155"/>
    </row>
    <row r="269" spans="1:13" x14ac:dyDescent="0.4">
      <c r="A269" s="203" t="s">
        <v>29</v>
      </c>
      <c r="B269" s="316" t="s">
        <v>30</v>
      </c>
      <c r="C269" s="151"/>
      <c r="D269" s="151"/>
      <c r="E269" s="204"/>
      <c r="F269" s="151" t="s">
        <v>45</v>
      </c>
      <c r="H269" s="155"/>
      <c r="I269" s="155"/>
      <c r="J269" s="155"/>
      <c r="K269" s="155"/>
      <c r="L269" s="155"/>
      <c r="M269" s="155"/>
    </row>
    <row r="270" spans="1:13" x14ac:dyDescent="0.4">
      <c r="A270" s="203">
        <v>1</v>
      </c>
      <c r="B270" s="146">
        <v>159</v>
      </c>
      <c r="C270" s="148" t="str">
        <f t="shared" ref="C270:C273" si="78">VLOOKUP($B270,athletes,2)</f>
        <v>Kerry Mathers</v>
      </c>
      <c r="D270" s="148" t="str">
        <f t="shared" ref="D270:D273" si="79">VLOOKUP($B270,athletes,3)</f>
        <v>Grampian</v>
      </c>
      <c r="E270" s="143" t="str">
        <f t="shared" ref="E270:E273" si="80">VLOOKUP($B270,athletes,4)</f>
        <v>RR2</v>
      </c>
      <c r="F270" s="238">
        <v>1.3784722222222221E-3</v>
      </c>
      <c r="G270" s="87" t="s">
        <v>464</v>
      </c>
      <c r="H270" s="155"/>
      <c r="I270" s="155"/>
      <c r="J270" s="155"/>
      <c r="K270" s="155"/>
      <c r="L270" s="155"/>
      <c r="M270" s="155"/>
    </row>
    <row r="271" spans="1:13" x14ac:dyDescent="0.4">
      <c r="A271" s="203">
        <v>2</v>
      </c>
      <c r="B271" s="146">
        <v>148</v>
      </c>
      <c r="C271" s="148" t="str">
        <f t="shared" si="78"/>
        <v>Harris Menshawi</v>
      </c>
      <c r="D271" s="148" t="str">
        <f t="shared" si="79"/>
        <v>Forth Valley</v>
      </c>
      <c r="E271" s="143" t="str">
        <f t="shared" si="80"/>
        <v>RR2</v>
      </c>
      <c r="F271" s="238">
        <v>1.425925925925926E-3</v>
      </c>
      <c r="H271" s="155"/>
      <c r="I271" s="155"/>
      <c r="J271" s="155"/>
      <c r="K271" s="155"/>
      <c r="L271" s="155"/>
      <c r="M271" s="155"/>
    </row>
    <row r="272" spans="1:13" x14ac:dyDescent="0.4">
      <c r="A272" s="203">
        <v>3</v>
      </c>
      <c r="B272" s="146">
        <v>229</v>
      </c>
      <c r="C272" s="148" t="str">
        <f t="shared" si="78"/>
        <v>Lauren Gallagher</v>
      </c>
      <c r="D272" s="148" t="str">
        <f t="shared" si="79"/>
        <v>Red Star</v>
      </c>
      <c r="E272" s="143" t="str">
        <f t="shared" si="80"/>
        <v>RR2</v>
      </c>
      <c r="F272" s="238">
        <v>1.4907407407407406E-3</v>
      </c>
      <c r="H272" s="155"/>
      <c r="I272" s="155"/>
      <c r="J272" s="155"/>
      <c r="K272" s="155"/>
      <c r="L272" s="155"/>
      <c r="M272" s="155"/>
    </row>
    <row r="273" spans="1:13" x14ac:dyDescent="0.4">
      <c r="A273" s="203">
        <v>8</v>
      </c>
      <c r="B273" s="146"/>
      <c r="C273" s="148" t="e">
        <f t="shared" si="78"/>
        <v>#N/A</v>
      </c>
      <c r="D273" s="148" t="e">
        <f t="shared" si="79"/>
        <v>#N/A</v>
      </c>
      <c r="E273" s="143" t="e">
        <f t="shared" si="80"/>
        <v>#N/A</v>
      </c>
      <c r="F273" s="154"/>
      <c r="H273" s="155"/>
      <c r="I273" s="155"/>
      <c r="J273" s="155"/>
      <c r="K273" s="155"/>
      <c r="L273" s="155"/>
      <c r="M273" s="155"/>
    </row>
    <row r="274" spans="1:13" x14ac:dyDescent="0.4">
      <c r="B274" s="146"/>
      <c r="C274" s="148"/>
      <c r="D274" s="148"/>
      <c r="E274" s="143"/>
      <c r="F274" s="154"/>
      <c r="H274" s="155"/>
      <c r="I274" s="155"/>
      <c r="J274" s="155"/>
      <c r="K274" s="155"/>
      <c r="L274" s="155"/>
      <c r="M274" s="155"/>
    </row>
    <row r="275" spans="1:13" x14ac:dyDescent="0.4">
      <c r="A275" s="203" t="s">
        <v>0</v>
      </c>
      <c r="B275" s="316" t="s">
        <v>443</v>
      </c>
      <c r="C275" s="151" t="str">
        <f>VLOOKUP(B275,timetabletrack,2)</f>
        <v>400m Wheelchair/RR</v>
      </c>
      <c r="D275" s="316" t="str">
        <f>VLOOKUP(B275,timetabletrack,3)</f>
        <v>Male/Female</v>
      </c>
      <c r="E275" s="316" t="s">
        <v>26</v>
      </c>
      <c r="F275" s="204" t="s">
        <v>31</v>
      </c>
      <c r="H275" s="155"/>
      <c r="I275" s="155"/>
      <c r="J275" s="155"/>
      <c r="K275" s="155"/>
      <c r="L275" s="155"/>
      <c r="M275" s="155"/>
    </row>
    <row r="276" spans="1:13" x14ac:dyDescent="0.4">
      <c r="A276" s="203" t="s">
        <v>29</v>
      </c>
      <c r="B276" s="316" t="s">
        <v>30</v>
      </c>
      <c r="C276" s="151"/>
      <c r="D276" s="151"/>
      <c r="E276" s="204"/>
      <c r="F276" s="151" t="s">
        <v>45</v>
      </c>
      <c r="H276" s="155"/>
      <c r="I276" s="155"/>
      <c r="J276" s="155"/>
      <c r="K276" s="155"/>
      <c r="L276" s="155"/>
      <c r="M276" s="155"/>
    </row>
    <row r="277" spans="1:13" x14ac:dyDescent="0.4">
      <c r="A277" s="203">
        <v>1</v>
      </c>
      <c r="B277" s="146">
        <v>4</v>
      </c>
      <c r="C277" s="148" t="str">
        <f t="shared" ref="C277:C284" si="81">VLOOKUP($B277,athletes,2)</f>
        <v>Sean Frame</v>
      </c>
      <c r="D277" s="148" t="str">
        <f t="shared" ref="D277:D284" si="82">VLOOKUP($B277,athletes,3)</f>
        <v>Dumfries &amp; Galloway</v>
      </c>
      <c r="E277" s="143" t="str">
        <f t="shared" ref="E277:E284" si="83">VLOOKUP($B277,athletes,4)</f>
        <v>WC1</v>
      </c>
      <c r="F277" s="238">
        <v>7.6620370370370373E-4</v>
      </c>
      <c r="H277" s="155"/>
      <c r="I277" s="155"/>
      <c r="J277" s="155"/>
      <c r="K277" s="155"/>
      <c r="L277" s="155"/>
      <c r="M277" s="155"/>
    </row>
    <row r="278" spans="1:13" x14ac:dyDescent="0.4">
      <c r="A278" s="203">
        <v>2</v>
      </c>
      <c r="B278" s="146">
        <v>236</v>
      </c>
      <c r="C278" s="148" t="str">
        <f t="shared" si="81"/>
        <v>Meggan Dawson-Farrell</v>
      </c>
      <c r="D278" s="148" t="str">
        <f t="shared" si="82"/>
        <v>Red Star</v>
      </c>
      <c r="E278" s="143" t="str">
        <f t="shared" si="83"/>
        <v>WC1</v>
      </c>
      <c r="F278" s="238">
        <v>7.7546296296296304E-4</v>
      </c>
      <c r="G278" s="87" t="s">
        <v>464</v>
      </c>
      <c r="H278" s="155"/>
      <c r="I278" s="155"/>
      <c r="J278" s="155"/>
      <c r="K278" s="155"/>
      <c r="L278" s="155"/>
      <c r="M278" s="155"/>
    </row>
    <row r="279" spans="1:13" x14ac:dyDescent="0.4">
      <c r="A279" s="203">
        <v>3</v>
      </c>
      <c r="B279" s="146">
        <v>234</v>
      </c>
      <c r="C279" s="148" t="str">
        <f t="shared" si="81"/>
        <v>Luke Deighan</v>
      </c>
      <c r="D279" s="148" t="str">
        <f t="shared" si="82"/>
        <v>Red Star</v>
      </c>
      <c r="E279" s="143" t="str">
        <f t="shared" si="83"/>
        <v>WC2</v>
      </c>
      <c r="F279" s="238">
        <v>8.4837962962962959E-4</v>
      </c>
      <c r="H279" s="155"/>
      <c r="I279" s="155"/>
      <c r="J279" s="155"/>
      <c r="K279" s="155"/>
      <c r="L279" s="155"/>
      <c r="M279" s="155"/>
    </row>
    <row r="280" spans="1:13" x14ac:dyDescent="0.4">
      <c r="A280" s="203">
        <v>4</v>
      </c>
      <c r="B280" s="146">
        <v>235</v>
      </c>
      <c r="C280" s="148" t="str">
        <f t="shared" si="81"/>
        <v>Gemma Scott</v>
      </c>
      <c r="D280" s="148" t="str">
        <f t="shared" si="82"/>
        <v>Red Star</v>
      </c>
      <c r="E280" s="143" t="str">
        <f t="shared" si="83"/>
        <v>WC2</v>
      </c>
      <c r="F280" s="238">
        <v>8.8310185185185193E-4</v>
      </c>
      <c r="H280" s="155"/>
      <c r="I280" s="155"/>
      <c r="J280" s="155"/>
      <c r="K280" s="155"/>
      <c r="L280" s="155"/>
      <c r="M280" s="155"/>
    </row>
    <row r="281" spans="1:13" x14ac:dyDescent="0.4">
      <c r="A281" s="203">
        <v>5</v>
      </c>
      <c r="B281" s="146">
        <v>228</v>
      </c>
      <c r="C281" s="148" t="str">
        <f t="shared" si="81"/>
        <v>Gavin Drysdale</v>
      </c>
      <c r="D281" s="148" t="str">
        <f t="shared" si="82"/>
        <v>Red Star</v>
      </c>
      <c r="E281" s="143" t="str">
        <f t="shared" si="83"/>
        <v>RR3</v>
      </c>
      <c r="F281" s="238">
        <v>9.4444444444444448E-4</v>
      </c>
      <c r="G281" s="152" t="s">
        <v>464</v>
      </c>
      <c r="H281" s="155"/>
      <c r="I281" s="155"/>
      <c r="J281" s="155"/>
      <c r="K281" s="155"/>
      <c r="L281" s="155"/>
      <c r="M281" s="155"/>
    </row>
    <row r="282" spans="1:13" x14ac:dyDescent="0.4">
      <c r="A282" s="203">
        <v>6</v>
      </c>
      <c r="B282" s="146">
        <v>232</v>
      </c>
      <c r="C282" s="148" t="str">
        <f t="shared" si="81"/>
        <v>Kyle Brotherton</v>
      </c>
      <c r="D282" s="148" t="str">
        <f t="shared" si="82"/>
        <v>Red Star</v>
      </c>
      <c r="E282" s="143" t="str">
        <f t="shared" si="83"/>
        <v>WC3</v>
      </c>
      <c r="F282" s="238">
        <v>9.699074074074075E-4</v>
      </c>
      <c r="G282" s="152"/>
      <c r="H282" s="155"/>
      <c r="I282" s="155"/>
      <c r="J282" s="155"/>
      <c r="K282" s="155"/>
      <c r="L282" s="155"/>
      <c r="M282" s="155"/>
    </row>
    <row r="283" spans="1:13" x14ac:dyDescent="0.4">
      <c r="A283" s="203">
        <v>7</v>
      </c>
      <c r="B283" s="146">
        <v>242</v>
      </c>
      <c r="C283" s="148" t="str">
        <f t="shared" si="81"/>
        <v>Murran Mackay</v>
      </c>
      <c r="D283" s="148" t="str">
        <f t="shared" si="82"/>
        <v>Red Star</v>
      </c>
      <c r="E283" s="143" t="str">
        <f t="shared" si="83"/>
        <v>WC3</v>
      </c>
      <c r="F283" s="238">
        <v>1.199074074074074E-3</v>
      </c>
      <c r="H283" s="155"/>
      <c r="I283" s="155"/>
      <c r="J283" s="155"/>
      <c r="K283" s="155"/>
      <c r="L283" s="155"/>
      <c r="M283" s="155"/>
    </row>
    <row r="284" spans="1:13" x14ac:dyDescent="0.4">
      <c r="A284" s="203">
        <v>8</v>
      </c>
      <c r="B284" s="146"/>
      <c r="C284" s="148" t="e">
        <f t="shared" si="81"/>
        <v>#N/A</v>
      </c>
      <c r="D284" s="148" t="e">
        <f t="shared" si="82"/>
        <v>#N/A</v>
      </c>
      <c r="E284" s="143" t="e">
        <f t="shared" si="83"/>
        <v>#N/A</v>
      </c>
      <c r="F284" s="154"/>
      <c r="H284" s="155"/>
      <c r="I284" s="155"/>
      <c r="J284" s="155"/>
      <c r="K284" s="155"/>
      <c r="L284" s="155"/>
      <c r="M284" s="155"/>
    </row>
    <row r="285" spans="1:13" x14ac:dyDescent="0.4">
      <c r="A285" s="240"/>
      <c r="B285" s="144"/>
      <c r="C285" s="148"/>
      <c r="D285" s="148"/>
      <c r="E285" s="143"/>
      <c r="F285" s="148"/>
      <c r="H285" s="155"/>
      <c r="I285" s="155"/>
      <c r="J285" s="155"/>
      <c r="K285" s="155"/>
      <c r="L285" s="155"/>
      <c r="M285" s="155"/>
    </row>
    <row r="286" spans="1:13" x14ac:dyDescent="0.4">
      <c r="A286" s="203" t="s">
        <v>0</v>
      </c>
      <c r="B286" s="316" t="s">
        <v>60</v>
      </c>
      <c r="C286" s="151" t="str">
        <f>VLOOKUP(B286,timetabletrack,2)</f>
        <v>400m Walk</v>
      </c>
      <c r="D286" s="316" t="str">
        <f>VLOOKUP(B286,timetabletrack,3)</f>
        <v>Female</v>
      </c>
      <c r="E286" s="316" t="s">
        <v>26</v>
      </c>
      <c r="F286" s="204" t="s">
        <v>31</v>
      </c>
      <c r="H286" s="155"/>
      <c r="I286" s="155"/>
      <c r="J286" s="155"/>
      <c r="K286" s="155"/>
      <c r="L286" s="155"/>
      <c r="M286" s="155"/>
    </row>
    <row r="287" spans="1:13" x14ac:dyDescent="0.4">
      <c r="A287" s="203" t="s">
        <v>29</v>
      </c>
      <c r="B287" s="316" t="s">
        <v>30</v>
      </c>
      <c r="C287" s="151"/>
      <c r="D287" s="151"/>
      <c r="E287" s="204"/>
      <c r="F287" s="151" t="s">
        <v>45</v>
      </c>
      <c r="H287" s="155"/>
      <c r="I287" s="155"/>
      <c r="J287" s="155"/>
      <c r="K287" s="155"/>
      <c r="L287" s="155"/>
      <c r="M287" s="155"/>
    </row>
    <row r="288" spans="1:13" x14ac:dyDescent="0.4">
      <c r="A288" s="203">
        <v>1</v>
      </c>
      <c r="B288" s="146">
        <v>90</v>
      </c>
      <c r="C288" s="148" t="str">
        <f t="shared" ref="C288:C295" si="84">VLOOKUP($B288,athletes,2)</f>
        <v>Andrea Spry</v>
      </c>
      <c r="D288" s="148" t="str">
        <f t="shared" ref="D288:D295" si="85">VLOOKUP($B288,athletes,3)</f>
        <v>Fife</v>
      </c>
      <c r="E288" s="143" t="str">
        <f t="shared" ref="E288:E295" si="86">VLOOKUP($B288,athletes,4)</f>
        <v>LD</v>
      </c>
      <c r="F288" s="238">
        <v>2.0300925925925925E-3</v>
      </c>
      <c r="H288" s="155"/>
      <c r="I288" s="155"/>
      <c r="J288" s="155"/>
      <c r="K288" s="155"/>
      <c r="L288" s="155"/>
      <c r="M288" s="155"/>
    </row>
    <row r="289" spans="1:13" x14ac:dyDescent="0.4">
      <c r="A289" s="203">
        <v>2</v>
      </c>
      <c r="B289" s="146">
        <v>87</v>
      </c>
      <c r="C289" s="148" t="str">
        <f t="shared" si="84"/>
        <v>Kearney Horne</v>
      </c>
      <c r="D289" s="148" t="str">
        <f t="shared" si="85"/>
        <v>Fife</v>
      </c>
      <c r="E289" s="143" t="str">
        <f t="shared" si="86"/>
        <v>LD</v>
      </c>
      <c r="F289" s="238">
        <v>2.2025462962962966E-3</v>
      </c>
      <c r="H289" s="155"/>
      <c r="I289" s="155"/>
      <c r="J289" s="155"/>
      <c r="K289" s="155"/>
      <c r="L289" s="155"/>
      <c r="M289" s="155"/>
    </row>
    <row r="290" spans="1:13" x14ac:dyDescent="0.4">
      <c r="A290" s="203">
        <v>3</v>
      </c>
      <c r="B290" s="146">
        <v>96</v>
      </c>
      <c r="C290" s="148" t="str">
        <f t="shared" si="84"/>
        <v>Nicola Eccles</v>
      </c>
      <c r="D290" s="148" t="str">
        <f t="shared" si="85"/>
        <v>Fife</v>
      </c>
      <c r="E290" s="143" t="str">
        <f t="shared" si="86"/>
        <v>LD</v>
      </c>
      <c r="F290" s="238">
        <v>2.2488425925925926E-3</v>
      </c>
      <c r="H290" s="155"/>
      <c r="I290" s="155"/>
      <c r="J290" s="155"/>
      <c r="K290" s="155"/>
      <c r="L290" s="155"/>
      <c r="M290" s="155"/>
    </row>
    <row r="291" spans="1:13" x14ac:dyDescent="0.4">
      <c r="A291" s="203">
        <v>4</v>
      </c>
      <c r="B291" s="146">
        <v>92</v>
      </c>
      <c r="C291" s="148" t="str">
        <f t="shared" si="84"/>
        <v>Julie Allan</v>
      </c>
      <c r="D291" s="148" t="str">
        <f t="shared" si="85"/>
        <v>Fife</v>
      </c>
      <c r="E291" s="143" t="str">
        <f t="shared" si="86"/>
        <v>LD</v>
      </c>
      <c r="F291" s="238">
        <v>2.4618055555555556E-3</v>
      </c>
      <c r="H291" s="155"/>
      <c r="I291" s="155"/>
      <c r="J291" s="155"/>
      <c r="K291" s="155"/>
      <c r="L291" s="155"/>
      <c r="M291" s="155"/>
    </row>
    <row r="292" spans="1:13" x14ac:dyDescent="0.4">
      <c r="A292" s="203">
        <v>5</v>
      </c>
      <c r="B292" s="146">
        <v>82</v>
      </c>
      <c r="C292" s="148" t="str">
        <f t="shared" si="84"/>
        <v>Roberta Buchan</v>
      </c>
      <c r="D292" s="148" t="str">
        <f t="shared" si="85"/>
        <v>Fife</v>
      </c>
      <c r="E292" s="143" t="str">
        <f t="shared" si="86"/>
        <v>LD</v>
      </c>
      <c r="F292" s="238">
        <v>2.488425925925926E-3</v>
      </c>
      <c r="G292" s="152"/>
      <c r="H292" s="155"/>
      <c r="I292" s="155"/>
      <c r="J292" s="155"/>
      <c r="K292" s="155"/>
      <c r="L292" s="155"/>
      <c r="M292" s="155"/>
    </row>
    <row r="293" spans="1:13" x14ac:dyDescent="0.4">
      <c r="A293" s="203">
        <v>6</v>
      </c>
      <c r="B293" s="146">
        <v>91</v>
      </c>
      <c r="C293" s="148" t="str">
        <f t="shared" si="84"/>
        <v>Dawn Rogerson</v>
      </c>
      <c r="D293" s="148" t="str">
        <f t="shared" si="85"/>
        <v>Fife</v>
      </c>
      <c r="E293" s="143" t="str">
        <f t="shared" si="86"/>
        <v>LD</v>
      </c>
      <c r="F293" s="238">
        <v>2.8067129629629635E-3</v>
      </c>
      <c r="G293" s="152"/>
      <c r="H293" s="155"/>
      <c r="I293" s="155"/>
      <c r="J293" s="155"/>
      <c r="K293" s="155"/>
      <c r="L293" s="155"/>
      <c r="M293" s="155"/>
    </row>
    <row r="294" spans="1:13" x14ac:dyDescent="0.4">
      <c r="A294" s="203">
        <v>7</v>
      </c>
      <c r="B294" s="146">
        <v>103</v>
      </c>
      <c r="C294" s="148" t="str">
        <f t="shared" si="84"/>
        <v>Michelle Bates</v>
      </c>
      <c r="D294" s="148" t="str">
        <f t="shared" si="85"/>
        <v>Fife</v>
      </c>
      <c r="E294" s="143" t="str">
        <f t="shared" si="86"/>
        <v>LD</v>
      </c>
      <c r="F294" s="238">
        <v>3.2499999999999999E-3</v>
      </c>
      <c r="H294" s="155"/>
      <c r="I294" s="155"/>
      <c r="J294" s="155"/>
      <c r="K294" s="155"/>
      <c r="L294" s="155"/>
      <c r="M294" s="155"/>
    </row>
    <row r="295" spans="1:13" x14ac:dyDescent="0.4">
      <c r="A295" s="203">
        <v>8</v>
      </c>
      <c r="B295" s="146"/>
      <c r="C295" s="148" t="e">
        <f t="shared" si="84"/>
        <v>#N/A</v>
      </c>
      <c r="D295" s="148" t="e">
        <f t="shared" si="85"/>
        <v>#N/A</v>
      </c>
      <c r="E295" s="143" t="e">
        <f t="shared" si="86"/>
        <v>#N/A</v>
      </c>
      <c r="F295" s="154"/>
      <c r="H295" s="155"/>
      <c r="I295" s="155"/>
      <c r="J295" s="155"/>
      <c r="K295" s="155"/>
      <c r="L295" s="155"/>
      <c r="M295" s="155"/>
    </row>
    <row r="296" spans="1:13" x14ac:dyDescent="0.4">
      <c r="A296" s="240"/>
      <c r="B296" s="144"/>
      <c r="C296" s="148"/>
      <c r="D296" s="148"/>
      <c r="E296" s="143"/>
      <c r="F296" s="148"/>
      <c r="H296" s="155"/>
      <c r="I296" s="155"/>
      <c r="J296" s="155"/>
      <c r="K296" s="155"/>
      <c r="L296" s="155"/>
      <c r="M296" s="155"/>
    </row>
    <row r="297" spans="1:13" x14ac:dyDescent="0.4">
      <c r="A297" s="203" t="s">
        <v>0</v>
      </c>
      <c r="B297" s="316" t="s">
        <v>61</v>
      </c>
      <c r="C297" s="151" t="str">
        <f>VLOOKUP(B297,timetabletrack,2)</f>
        <v>400m Walk</v>
      </c>
      <c r="D297" s="204" t="str">
        <f>VLOOKUP(B297,timetabletrack,3)</f>
        <v>Male</v>
      </c>
      <c r="E297" s="316" t="s">
        <v>26</v>
      </c>
      <c r="F297" s="204" t="s">
        <v>31</v>
      </c>
      <c r="H297" s="155"/>
      <c r="I297" s="155"/>
      <c r="J297" s="155"/>
      <c r="K297" s="155"/>
      <c r="L297" s="155"/>
      <c r="M297" s="155"/>
    </row>
    <row r="298" spans="1:13" x14ac:dyDescent="0.4">
      <c r="A298" s="203" t="s">
        <v>29</v>
      </c>
      <c r="B298" s="316" t="s">
        <v>30</v>
      </c>
      <c r="C298" s="151"/>
      <c r="D298" s="151"/>
      <c r="E298" s="204"/>
      <c r="F298" s="151" t="s">
        <v>45</v>
      </c>
      <c r="H298" s="155"/>
      <c r="I298" s="155"/>
      <c r="J298" s="155"/>
      <c r="K298" s="155"/>
      <c r="L298" s="155"/>
      <c r="M298" s="155"/>
    </row>
    <row r="299" spans="1:13" x14ac:dyDescent="0.4">
      <c r="A299" s="203">
        <v>1</v>
      </c>
      <c r="B299" s="146">
        <v>70</v>
      </c>
      <c r="C299" s="148" t="str">
        <f t="shared" ref="C299:C306" si="87">VLOOKUP($B299,athletes,2)</f>
        <v>Steven Thackray</v>
      </c>
      <c r="D299" s="148" t="str">
        <f t="shared" ref="D299:D306" si="88">VLOOKUP($B299,athletes,3)</f>
        <v>Fife</v>
      </c>
      <c r="E299" s="143" t="str">
        <f t="shared" ref="E299:E306" si="89">VLOOKUP($B299,athletes,4)</f>
        <v>LD</v>
      </c>
      <c r="F299" s="238">
        <v>2.3437499999999999E-3</v>
      </c>
      <c r="H299" s="155"/>
      <c r="I299" s="155"/>
      <c r="J299" s="155"/>
      <c r="K299" s="155"/>
      <c r="L299" s="155"/>
      <c r="M299" s="155"/>
    </row>
    <row r="300" spans="1:13" x14ac:dyDescent="0.4">
      <c r="A300" s="203">
        <v>2</v>
      </c>
      <c r="B300" s="146">
        <v>48</v>
      </c>
      <c r="C300" s="148" t="str">
        <f t="shared" si="87"/>
        <v>Eric Boyle</v>
      </c>
      <c r="D300" s="148" t="str">
        <f t="shared" si="88"/>
        <v>Fife</v>
      </c>
      <c r="E300" s="143" t="str">
        <f t="shared" si="89"/>
        <v>LD</v>
      </c>
      <c r="F300" s="238">
        <v>2.4236111111111112E-3</v>
      </c>
      <c r="H300" s="155"/>
      <c r="I300" s="155"/>
      <c r="J300" s="155"/>
      <c r="K300" s="155"/>
      <c r="L300" s="155"/>
      <c r="M300" s="155"/>
    </row>
    <row r="301" spans="1:13" x14ac:dyDescent="0.4">
      <c r="A301" s="203">
        <v>3</v>
      </c>
      <c r="B301" s="146">
        <v>55</v>
      </c>
      <c r="C301" s="148" t="str">
        <f t="shared" si="87"/>
        <v>David Nicol</v>
      </c>
      <c r="D301" s="148" t="str">
        <f t="shared" si="88"/>
        <v>Fife</v>
      </c>
      <c r="E301" s="143" t="str">
        <f t="shared" si="89"/>
        <v>LD</v>
      </c>
      <c r="F301" s="238">
        <v>2.4328703703703704E-3</v>
      </c>
      <c r="H301" s="155"/>
      <c r="I301" s="155"/>
      <c r="J301" s="155"/>
      <c r="K301" s="155"/>
      <c r="L301" s="155"/>
      <c r="M301" s="155"/>
    </row>
    <row r="302" spans="1:13" x14ac:dyDescent="0.4">
      <c r="A302" s="203">
        <v>4</v>
      </c>
      <c r="B302" s="146">
        <v>73</v>
      </c>
      <c r="C302" s="148" t="str">
        <f t="shared" si="87"/>
        <v>Tom Webster</v>
      </c>
      <c r="D302" s="148" t="str">
        <f t="shared" si="88"/>
        <v>Fife</v>
      </c>
      <c r="E302" s="143" t="str">
        <f t="shared" si="89"/>
        <v>LD</v>
      </c>
      <c r="F302" s="238">
        <v>2.9733796296296296E-3</v>
      </c>
      <c r="H302" s="155"/>
      <c r="I302" s="155"/>
      <c r="J302" s="155"/>
      <c r="K302" s="155"/>
      <c r="L302" s="155"/>
      <c r="M302" s="155"/>
    </row>
    <row r="303" spans="1:13" x14ac:dyDescent="0.4">
      <c r="A303" s="203">
        <v>5</v>
      </c>
      <c r="B303" s="146">
        <v>60</v>
      </c>
      <c r="C303" s="148" t="str">
        <f t="shared" si="87"/>
        <v>Kenneth Richards</v>
      </c>
      <c r="D303" s="148" t="str">
        <f t="shared" si="88"/>
        <v>Fife</v>
      </c>
      <c r="E303" s="143" t="str">
        <f t="shared" si="89"/>
        <v>LD</v>
      </c>
      <c r="F303" s="238">
        <v>3.0428240740740741E-3</v>
      </c>
      <c r="H303" s="155"/>
      <c r="I303" s="155"/>
      <c r="J303" s="155"/>
      <c r="K303" s="155"/>
      <c r="L303" s="155"/>
      <c r="M303" s="155"/>
    </row>
    <row r="304" spans="1:13" x14ac:dyDescent="0.4">
      <c r="A304" s="203">
        <v>6</v>
      </c>
      <c r="B304" s="146">
        <v>63</v>
      </c>
      <c r="C304" s="148" t="str">
        <f t="shared" si="87"/>
        <v>Matthew Robertson</v>
      </c>
      <c r="D304" s="148" t="str">
        <f t="shared" si="88"/>
        <v>Fife</v>
      </c>
      <c r="E304" s="143" t="str">
        <f t="shared" si="89"/>
        <v>LD</v>
      </c>
      <c r="F304" s="238">
        <v>3.1423611111111114E-3</v>
      </c>
      <c r="H304" s="155"/>
      <c r="I304" s="155"/>
      <c r="J304" s="155"/>
      <c r="K304" s="155"/>
      <c r="L304" s="155"/>
      <c r="M304" s="155"/>
    </row>
    <row r="305" spans="1:13" x14ac:dyDescent="0.4">
      <c r="A305" s="203">
        <v>7</v>
      </c>
      <c r="B305" s="146">
        <v>53</v>
      </c>
      <c r="C305" s="148" t="str">
        <f t="shared" si="87"/>
        <v>Barrie Sanderson</v>
      </c>
      <c r="D305" s="148" t="str">
        <f t="shared" si="88"/>
        <v>Fife</v>
      </c>
      <c r="E305" s="143" t="str">
        <f t="shared" si="89"/>
        <v>LD</v>
      </c>
      <c r="F305" s="238">
        <v>3.3715277777777784E-3</v>
      </c>
      <c r="H305" s="155"/>
      <c r="I305" s="155"/>
      <c r="J305" s="155"/>
      <c r="K305" s="155"/>
      <c r="L305" s="155"/>
      <c r="M305" s="155"/>
    </row>
    <row r="306" spans="1:13" x14ac:dyDescent="0.4">
      <c r="A306" s="203">
        <v>8</v>
      </c>
      <c r="B306" s="146"/>
      <c r="C306" s="148" t="e">
        <f t="shared" si="87"/>
        <v>#N/A</v>
      </c>
      <c r="D306" s="148" t="e">
        <f t="shared" si="88"/>
        <v>#N/A</v>
      </c>
      <c r="E306" s="143" t="e">
        <f t="shared" si="89"/>
        <v>#N/A</v>
      </c>
      <c r="F306" s="154"/>
      <c r="H306" s="155"/>
      <c r="I306" s="155"/>
      <c r="J306" s="155"/>
      <c r="K306" s="155"/>
      <c r="L306" s="155"/>
      <c r="M306" s="155"/>
    </row>
    <row r="307" spans="1:13" x14ac:dyDescent="0.4">
      <c r="A307" s="240"/>
      <c r="B307" s="144"/>
      <c r="C307" s="148"/>
      <c r="D307" s="148"/>
      <c r="E307" s="143"/>
      <c r="F307" s="148"/>
      <c r="H307" s="155"/>
      <c r="I307" s="155"/>
      <c r="J307" s="155"/>
      <c r="K307" s="155"/>
      <c r="L307" s="155"/>
      <c r="M307" s="155"/>
    </row>
    <row r="308" spans="1:13" x14ac:dyDescent="0.4">
      <c r="A308" s="203" t="s">
        <v>0</v>
      </c>
      <c r="B308" s="315" t="s">
        <v>62</v>
      </c>
      <c r="C308" s="151" t="str">
        <f>VLOOKUP(B308,timetabletrack,2)</f>
        <v>400m Walk</v>
      </c>
      <c r="D308" s="151" t="str">
        <f>VLOOKUP(B308,timetabletrack,3)</f>
        <v xml:space="preserve">Male </v>
      </c>
      <c r="E308" s="315" t="s">
        <v>26</v>
      </c>
      <c r="F308" s="204" t="s">
        <v>31</v>
      </c>
      <c r="H308" s="155"/>
      <c r="I308" s="155"/>
      <c r="J308" s="155"/>
      <c r="K308" s="155"/>
      <c r="L308" s="155"/>
      <c r="M308" s="155"/>
    </row>
    <row r="309" spans="1:13" x14ac:dyDescent="0.4">
      <c r="A309" s="203" t="s">
        <v>29</v>
      </c>
      <c r="B309" s="315" t="s">
        <v>30</v>
      </c>
      <c r="C309" s="151"/>
      <c r="D309" s="151"/>
      <c r="E309" s="204"/>
      <c r="F309" s="151" t="s">
        <v>45</v>
      </c>
      <c r="H309" s="155"/>
      <c r="I309" s="155"/>
      <c r="J309" s="155"/>
      <c r="K309" s="155"/>
      <c r="L309" s="155"/>
      <c r="M309" s="155"/>
    </row>
    <row r="310" spans="1:13" x14ac:dyDescent="0.4">
      <c r="A310" s="203">
        <v>1</v>
      </c>
      <c r="B310" s="146">
        <v>13</v>
      </c>
      <c r="C310" s="148" t="str">
        <f t="shared" ref="C310:C315" si="90">VLOOKUP($B310,athletes,2)</f>
        <v>Craig Donaldson</v>
      </c>
      <c r="D310" s="148" t="str">
        <f t="shared" ref="D310:D315" si="91">VLOOKUP($B310,athletes,3)</f>
        <v>Fife</v>
      </c>
      <c r="E310" s="143" t="str">
        <f t="shared" ref="E310:E315" si="92">VLOOKUP($B310,athletes,4)</f>
        <v>LD</v>
      </c>
      <c r="F310" s="238">
        <v>1.6967592592592592E-3</v>
      </c>
      <c r="G310" s="152"/>
      <c r="H310" s="155"/>
      <c r="I310" s="155"/>
      <c r="J310" s="155"/>
      <c r="K310" s="155"/>
      <c r="L310" s="155"/>
      <c r="M310" s="155"/>
    </row>
    <row r="311" spans="1:13" x14ac:dyDescent="0.4">
      <c r="A311" s="203">
        <v>2</v>
      </c>
      <c r="B311" s="146">
        <v>47</v>
      </c>
      <c r="C311" s="148" t="str">
        <f t="shared" si="90"/>
        <v>Craig Stephen</v>
      </c>
      <c r="D311" s="148" t="str">
        <f t="shared" si="91"/>
        <v>Fife</v>
      </c>
      <c r="E311" s="143" t="str">
        <f t="shared" si="92"/>
        <v>LD</v>
      </c>
      <c r="F311" s="238">
        <v>1.9629629629629628E-3</v>
      </c>
      <c r="G311" s="152"/>
      <c r="H311" s="155"/>
      <c r="I311" s="155"/>
      <c r="J311" s="155"/>
      <c r="K311" s="155"/>
      <c r="L311" s="155"/>
      <c r="M311" s="155"/>
    </row>
    <row r="312" spans="1:13" ht="19.5" customHeight="1" x14ac:dyDescent="0.4">
      <c r="A312" s="203">
        <v>3</v>
      </c>
      <c r="B312" s="146">
        <v>15</v>
      </c>
      <c r="C312" s="148" t="str">
        <f t="shared" si="90"/>
        <v>Kevin Mustard</v>
      </c>
      <c r="D312" s="148" t="str">
        <f t="shared" si="91"/>
        <v>Fife</v>
      </c>
      <c r="E312" s="143" t="str">
        <f t="shared" si="92"/>
        <v>LD</v>
      </c>
      <c r="F312" s="238">
        <v>2.0694444444444445E-3</v>
      </c>
      <c r="H312" s="155"/>
      <c r="I312" s="155"/>
      <c r="J312" s="155"/>
      <c r="K312" s="155"/>
      <c r="L312" s="155"/>
      <c r="M312" s="155"/>
    </row>
    <row r="313" spans="1:13" x14ac:dyDescent="0.4">
      <c r="A313" s="203">
        <v>4</v>
      </c>
      <c r="B313" s="146">
        <v>46</v>
      </c>
      <c r="C313" s="148" t="str">
        <f t="shared" si="90"/>
        <v>Christopher Cook</v>
      </c>
      <c r="D313" s="148" t="str">
        <f t="shared" si="91"/>
        <v>Fife</v>
      </c>
      <c r="E313" s="143" t="str">
        <f t="shared" si="92"/>
        <v>LD</v>
      </c>
      <c r="F313" s="238">
        <v>2.1631944444444446E-3</v>
      </c>
      <c r="H313" s="155"/>
      <c r="I313" s="155"/>
      <c r="J313" s="155"/>
      <c r="K313" s="155"/>
      <c r="L313" s="155"/>
      <c r="M313" s="155"/>
    </row>
    <row r="314" spans="1:13" x14ac:dyDescent="0.4">
      <c r="A314" s="203">
        <v>5</v>
      </c>
      <c r="B314" s="146">
        <v>51</v>
      </c>
      <c r="C314" s="148" t="str">
        <f t="shared" si="90"/>
        <v>Matthew Gun</v>
      </c>
      <c r="D314" s="148" t="str">
        <f t="shared" si="91"/>
        <v>Fife</v>
      </c>
      <c r="E314" s="143" t="str">
        <f t="shared" si="92"/>
        <v>LD</v>
      </c>
      <c r="F314" s="238">
        <v>2.3784722222222224E-3</v>
      </c>
      <c r="H314" s="155"/>
      <c r="I314" s="155"/>
      <c r="J314" s="155"/>
      <c r="K314" s="155"/>
      <c r="L314" s="155"/>
      <c r="M314" s="155"/>
    </row>
    <row r="315" spans="1:13" x14ac:dyDescent="0.4">
      <c r="A315" s="203">
        <v>6</v>
      </c>
      <c r="B315" s="146">
        <v>45</v>
      </c>
      <c r="C315" s="148" t="str">
        <f t="shared" si="90"/>
        <v>Billy Scobie</v>
      </c>
      <c r="D315" s="148" t="str">
        <f t="shared" si="91"/>
        <v>Fife</v>
      </c>
      <c r="E315" s="143" t="str">
        <f t="shared" si="92"/>
        <v>LD</v>
      </c>
      <c r="F315" s="238">
        <v>2.383101851851852E-3</v>
      </c>
      <c r="H315" s="155"/>
      <c r="I315" s="155"/>
      <c r="J315" s="155"/>
      <c r="K315" s="155"/>
      <c r="L315" s="155"/>
      <c r="M315" s="155"/>
    </row>
    <row r="316" spans="1:13" x14ac:dyDescent="0.4">
      <c r="B316" s="144"/>
      <c r="C316" s="148"/>
      <c r="D316" s="148"/>
      <c r="E316" s="143"/>
      <c r="F316" s="148"/>
      <c r="H316" s="155"/>
      <c r="I316" s="155"/>
      <c r="J316" s="155"/>
      <c r="K316" s="155"/>
      <c r="L316" s="155"/>
      <c r="M316" s="155"/>
    </row>
    <row r="317" spans="1:13" x14ac:dyDescent="0.4">
      <c r="A317" s="240"/>
      <c r="B317" s="144"/>
      <c r="C317" s="148"/>
      <c r="D317" s="148"/>
      <c r="E317" s="143"/>
      <c r="F317" s="148"/>
      <c r="H317" s="155"/>
      <c r="I317" s="155"/>
      <c r="J317" s="155"/>
      <c r="K317" s="155"/>
      <c r="L317" s="155"/>
      <c r="M317" s="155"/>
    </row>
    <row r="318" spans="1:13" x14ac:dyDescent="0.4">
      <c r="A318" s="203" t="s">
        <v>0</v>
      </c>
      <c r="B318" s="315" t="s">
        <v>63</v>
      </c>
      <c r="C318" s="151" t="s">
        <v>492</v>
      </c>
      <c r="D318" s="151" t="s">
        <v>491</v>
      </c>
      <c r="E318" s="315" t="s">
        <v>26</v>
      </c>
      <c r="F318" s="204" t="s">
        <v>31</v>
      </c>
      <c r="H318" s="155"/>
      <c r="I318" s="155"/>
      <c r="J318" s="155"/>
      <c r="K318" s="155"/>
      <c r="L318" s="155"/>
      <c r="M318" s="155"/>
    </row>
    <row r="319" spans="1:13" x14ac:dyDescent="0.4">
      <c r="A319" s="203" t="s">
        <v>29</v>
      </c>
      <c r="B319" s="315" t="s">
        <v>30</v>
      </c>
      <c r="C319" s="151"/>
      <c r="D319" s="151"/>
      <c r="E319" s="204"/>
      <c r="F319" s="151" t="s">
        <v>45</v>
      </c>
      <c r="H319" s="155"/>
      <c r="I319" s="155"/>
      <c r="J319" s="155"/>
      <c r="K319" s="155"/>
      <c r="L319" s="155"/>
      <c r="M319" s="155"/>
    </row>
    <row r="320" spans="1:13" x14ac:dyDescent="0.4">
      <c r="A320" s="203">
        <v>1</v>
      </c>
      <c r="B320" s="146">
        <v>141</v>
      </c>
      <c r="C320" s="148" t="str">
        <f t="shared" ref="C320:C326" si="93">VLOOKUP($B320,athletes,2)</f>
        <v>Toni Bell</v>
      </c>
      <c r="D320" s="148" t="str">
        <f t="shared" ref="D320:D326" si="94">VLOOKUP($B320,athletes,3)</f>
        <v>Forth Valley</v>
      </c>
      <c r="E320" s="143" t="str">
        <f t="shared" ref="E320:E326" si="95">VLOOKUP($B320,athletes,4)</f>
        <v>LD</v>
      </c>
      <c r="F320" s="313">
        <v>34</v>
      </c>
      <c r="H320" s="155"/>
      <c r="I320" s="155"/>
      <c r="J320" s="155"/>
      <c r="K320" s="155"/>
      <c r="L320" s="155"/>
      <c r="M320" s="155"/>
    </row>
    <row r="321" spans="1:13" x14ac:dyDescent="0.4">
      <c r="A321" s="203">
        <v>2</v>
      </c>
      <c r="B321" s="146">
        <v>227</v>
      </c>
      <c r="C321" s="148" t="str">
        <f t="shared" si="93"/>
        <v>Sara Stevenson</v>
      </c>
      <c r="D321" s="148" t="str">
        <f t="shared" si="94"/>
        <v>West of Scotland</v>
      </c>
      <c r="E321" s="143" t="str">
        <f t="shared" si="95"/>
        <v>LD</v>
      </c>
      <c r="F321" s="313">
        <v>34.1</v>
      </c>
      <c r="H321" s="155"/>
      <c r="I321" s="155"/>
      <c r="J321" s="155"/>
      <c r="K321" s="155"/>
      <c r="L321" s="155"/>
      <c r="M321" s="155"/>
    </row>
    <row r="322" spans="1:13" x14ac:dyDescent="0.4">
      <c r="A322" s="203">
        <v>3</v>
      </c>
      <c r="B322" s="146">
        <v>223</v>
      </c>
      <c r="C322" s="148" t="str">
        <f t="shared" si="93"/>
        <v>Lorna Williamson</v>
      </c>
      <c r="D322" s="148" t="str">
        <f t="shared" si="94"/>
        <v>West of Scotland</v>
      </c>
      <c r="E322" s="143" t="str">
        <f t="shared" si="95"/>
        <v>LD</v>
      </c>
      <c r="F322" s="313">
        <v>35</v>
      </c>
      <c r="H322" s="155"/>
      <c r="I322" s="155"/>
      <c r="J322" s="155"/>
      <c r="K322" s="155"/>
      <c r="L322" s="155"/>
      <c r="M322" s="155"/>
    </row>
    <row r="323" spans="1:13" x14ac:dyDescent="0.4">
      <c r="A323" s="203">
        <v>4</v>
      </c>
      <c r="B323" s="146">
        <v>88</v>
      </c>
      <c r="C323" s="148" t="str">
        <f t="shared" si="93"/>
        <v>Marie Wilson</v>
      </c>
      <c r="D323" s="148" t="str">
        <f t="shared" si="94"/>
        <v>Fife</v>
      </c>
      <c r="E323" s="143" t="str">
        <f t="shared" si="95"/>
        <v>LD</v>
      </c>
      <c r="F323" s="313" t="s">
        <v>465</v>
      </c>
      <c r="H323" s="155"/>
      <c r="I323" s="155"/>
      <c r="J323" s="155"/>
      <c r="K323" s="155"/>
      <c r="L323" s="155"/>
      <c r="M323" s="155"/>
    </row>
    <row r="324" spans="1:13" x14ac:dyDescent="0.4">
      <c r="A324" s="203">
        <v>5</v>
      </c>
      <c r="B324" s="146">
        <v>149</v>
      </c>
      <c r="C324" s="148" t="str">
        <f t="shared" si="93"/>
        <v>Amy Currie</v>
      </c>
      <c r="D324" s="148" t="str">
        <f t="shared" si="94"/>
        <v>Forth Valley</v>
      </c>
      <c r="E324" s="143" t="str">
        <f t="shared" si="95"/>
        <v>PD</v>
      </c>
      <c r="F324" s="313">
        <v>37.799999999999997</v>
      </c>
      <c r="G324" s="87" t="s">
        <v>464</v>
      </c>
      <c r="H324" s="155"/>
      <c r="I324" s="155"/>
      <c r="J324" s="155"/>
      <c r="K324" s="155"/>
      <c r="L324" s="155"/>
      <c r="M324" s="155"/>
    </row>
    <row r="325" spans="1:13" x14ac:dyDescent="0.4">
      <c r="A325" s="203">
        <v>6</v>
      </c>
      <c r="B325" s="146">
        <v>219</v>
      </c>
      <c r="C325" s="148" t="str">
        <f t="shared" si="93"/>
        <v>Jennifer Kitchener</v>
      </c>
      <c r="D325" s="148" t="str">
        <f t="shared" si="94"/>
        <v>West of Scotland</v>
      </c>
      <c r="E325" s="143" t="str">
        <f t="shared" si="95"/>
        <v>LD</v>
      </c>
      <c r="F325" s="313">
        <v>45.8</v>
      </c>
      <c r="H325" s="155"/>
      <c r="I325" s="155"/>
      <c r="J325" s="155"/>
      <c r="K325" s="155"/>
      <c r="L325" s="155"/>
      <c r="M325" s="155"/>
    </row>
    <row r="326" spans="1:13" x14ac:dyDescent="0.4">
      <c r="A326" s="203">
        <v>7</v>
      </c>
      <c r="B326" s="146"/>
      <c r="C326" s="148" t="e">
        <f t="shared" si="93"/>
        <v>#N/A</v>
      </c>
      <c r="D326" s="148" t="e">
        <f t="shared" si="94"/>
        <v>#N/A</v>
      </c>
      <c r="E326" s="143" t="e">
        <f t="shared" si="95"/>
        <v>#N/A</v>
      </c>
      <c r="F326" s="313"/>
      <c r="H326" s="155"/>
      <c r="I326" s="155"/>
      <c r="J326" s="155"/>
      <c r="K326" s="155"/>
      <c r="L326" s="155"/>
      <c r="M326" s="155"/>
    </row>
    <row r="327" spans="1:13" x14ac:dyDescent="0.4">
      <c r="B327" s="144"/>
      <c r="C327" s="148"/>
      <c r="D327" s="148"/>
      <c r="E327" s="143"/>
      <c r="F327" s="148"/>
      <c r="H327" s="155"/>
      <c r="I327" s="155"/>
      <c r="J327" s="155"/>
      <c r="K327" s="155"/>
      <c r="L327" s="155"/>
      <c r="M327" s="155"/>
    </row>
    <row r="328" spans="1:13" x14ac:dyDescent="0.4">
      <c r="A328" s="203" t="s">
        <v>0</v>
      </c>
      <c r="B328" s="315" t="s">
        <v>64</v>
      </c>
      <c r="C328" s="151" t="str">
        <f>VLOOKUP(B328,timetabletrack,2)</f>
        <v>200m -33/33-36 Secs</v>
      </c>
      <c r="D328" s="204" t="str">
        <f>VLOOKUP(B328,timetabletrack,3)</f>
        <v xml:space="preserve">Female </v>
      </c>
      <c r="E328" s="315" t="s">
        <v>26</v>
      </c>
      <c r="F328" s="204" t="s">
        <v>31</v>
      </c>
      <c r="H328" s="155"/>
      <c r="I328" s="155"/>
      <c r="J328" s="155"/>
      <c r="K328" s="155"/>
      <c r="L328" s="155"/>
      <c r="M328" s="155"/>
    </row>
    <row r="329" spans="1:13" x14ac:dyDescent="0.4">
      <c r="A329" s="203" t="s">
        <v>29</v>
      </c>
      <c r="B329" s="315" t="s">
        <v>30</v>
      </c>
      <c r="C329" s="151"/>
      <c r="D329" s="151"/>
      <c r="E329" s="204"/>
      <c r="F329" s="151" t="s">
        <v>45</v>
      </c>
      <c r="H329" s="155"/>
      <c r="I329" s="155"/>
      <c r="J329" s="155"/>
      <c r="K329" s="155"/>
      <c r="L329" s="155"/>
      <c r="M329" s="155"/>
    </row>
    <row r="330" spans="1:13" x14ac:dyDescent="0.4">
      <c r="A330" s="203">
        <v>1</v>
      </c>
      <c r="B330" s="146">
        <v>218</v>
      </c>
      <c r="C330" s="148" t="str">
        <f t="shared" ref="C330:C335" si="96">VLOOKUP($B330,athletes,2)</f>
        <v>Gemma Costello</v>
      </c>
      <c r="D330" s="148" t="str">
        <f t="shared" ref="D330:D335" si="97">VLOOKUP($B330,athletes,3)</f>
        <v>West of Scotland</v>
      </c>
      <c r="E330" s="143" t="str">
        <f t="shared" ref="E330:E335" si="98">VLOOKUP($B330,athletes,4)</f>
        <v>LD</v>
      </c>
      <c r="F330" s="313">
        <v>32.299999999999997</v>
      </c>
      <c r="H330" s="155"/>
      <c r="I330" s="155"/>
      <c r="J330" s="155"/>
      <c r="K330" s="155"/>
      <c r="L330" s="155"/>
      <c r="M330" s="155"/>
    </row>
    <row r="331" spans="1:13" x14ac:dyDescent="0.4">
      <c r="A331" s="203">
        <v>2</v>
      </c>
      <c r="B331" s="146">
        <v>135</v>
      </c>
      <c r="C331" s="148" t="str">
        <f t="shared" si="96"/>
        <v>Chloe McLean</v>
      </c>
      <c r="D331" s="148" t="str">
        <f t="shared" si="97"/>
        <v>Forth Valley</v>
      </c>
      <c r="E331" s="143" t="str">
        <f t="shared" si="98"/>
        <v>LD</v>
      </c>
      <c r="F331" s="313">
        <v>32.6</v>
      </c>
      <c r="H331" s="155"/>
      <c r="I331" s="155"/>
      <c r="J331" s="155"/>
      <c r="K331" s="155"/>
      <c r="L331" s="155"/>
      <c r="M331" s="155"/>
    </row>
    <row r="332" spans="1:13" x14ac:dyDescent="0.4">
      <c r="A332" s="203">
        <v>3</v>
      </c>
      <c r="B332" s="146">
        <v>126</v>
      </c>
      <c r="C332" s="148" t="str">
        <f t="shared" si="96"/>
        <v>Alana Burton</v>
      </c>
      <c r="D332" s="148" t="str">
        <f t="shared" si="97"/>
        <v>Forth Valley</v>
      </c>
      <c r="E332" s="143" t="str">
        <f t="shared" si="98"/>
        <v>LD</v>
      </c>
      <c r="F332" s="313">
        <v>34.700000000000003</v>
      </c>
      <c r="H332" s="155"/>
      <c r="I332" s="155"/>
      <c r="J332" s="155"/>
      <c r="K332" s="155"/>
      <c r="L332" s="155"/>
      <c r="M332" s="155"/>
    </row>
    <row r="333" spans="1:13" x14ac:dyDescent="0.4">
      <c r="A333" s="203">
        <v>4</v>
      </c>
      <c r="B333" s="146">
        <v>113</v>
      </c>
      <c r="C333" s="148" t="str">
        <f t="shared" si="96"/>
        <v>Nikki Baxter</v>
      </c>
      <c r="D333" s="148" t="str">
        <f t="shared" si="97"/>
        <v>Fife</v>
      </c>
      <c r="E333" s="143" t="str">
        <f t="shared" si="98"/>
        <v>LD</v>
      </c>
      <c r="F333" s="313">
        <v>36.1</v>
      </c>
      <c r="H333" s="155"/>
      <c r="I333" s="155"/>
      <c r="J333" s="155"/>
      <c r="K333" s="155"/>
      <c r="L333" s="155"/>
      <c r="M333" s="155"/>
    </row>
    <row r="334" spans="1:13" x14ac:dyDescent="0.4">
      <c r="A334" s="203">
        <v>5</v>
      </c>
      <c r="B334" s="146">
        <v>127</v>
      </c>
      <c r="C334" s="148" t="str">
        <f t="shared" si="96"/>
        <v>Lorraine Keigan</v>
      </c>
      <c r="D334" s="148" t="str">
        <f t="shared" si="97"/>
        <v>Forth Valley</v>
      </c>
      <c r="E334" s="143" t="str">
        <f t="shared" si="98"/>
        <v>LD</v>
      </c>
      <c r="F334" s="313">
        <v>41</v>
      </c>
      <c r="H334" s="155"/>
      <c r="I334" s="155"/>
      <c r="J334" s="155"/>
      <c r="K334" s="155"/>
      <c r="L334" s="155"/>
      <c r="M334" s="155"/>
    </row>
    <row r="335" spans="1:13" x14ac:dyDescent="0.4">
      <c r="A335" s="203">
        <v>8</v>
      </c>
      <c r="B335" s="146"/>
      <c r="C335" s="148" t="e">
        <f t="shared" si="96"/>
        <v>#N/A</v>
      </c>
      <c r="D335" s="148" t="e">
        <f t="shared" si="97"/>
        <v>#N/A</v>
      </c>
      <c r="E335" s="143" t="e">
        <f t="shared" si="98"/>
        <v>#N/A</v>
      </c>
      <c r="F335" s="154"/>
      <c r="G335" s="152"/>
      <c r="H335" s="155"/>
      <c r="I335" s="155"/>
      <c r="J335" s="155"/>
      <c r="K335" s="155"/>
      <c r="L335" s="155"/>
      <c r="M335" s="155"/>
    </row>
    <row r="336" spans="1:13" x14ac:dyDescent="0.4">
      <c r="B336" s="144"/>
      <c r="C336" s="148" t="str">
        <f>IF(B336="","",VLOOKUP($B336,athletes,2))</f>
        <v/>
      </c>
      <c r="D336" s="148" t="str">
        <f>IF(C336="","",VLOOKUP($B336,athletes,3))</f>
        <v/>
      </c>
      <c r="E336" s="143" t="str">
        <f>IF(D336="","",VLOOKUP($B336,athletes,4))</f>
        <v/>
      </c>
      <c r="F336" s="148"/>
      <c r="H336" s="155"/>
      <c r="I336" s="155"/>
      <c r="J336" s="155"/>
      <c r="K336" s="155"/>
      <c r="L336" s="155"/>
      <c r="M336" s="155"/>
    </row>
    <row r="337" spans="1:13" x14ac:dyDescent="0.4">
      <c r="A337" s="203" t="s">
        <v>0</v>
      </c>
      <c r="B337" s="315" t="s">
        <v>65</v>
      </c>
      <c r="C337" s="151" t="str">
        <f>VLOOKUP(B337,timetabletrack,2)</f>
        <v>200M +33.5 Secs</v>
      </c>
      <c r="D337" s="204" t="str">
        <f>VLOOKUP(B337,timetabletrack,3)</f>
        <v>Male</v>
      </c>
      <c r="E337" s="321" t="s">
        <v>26</v>
      </c>
      <c r="F337" s="151" t="s">
        <v>31</v>
      </c>
      <c r="H337" s="155"/>
      <c r="I337" s="155"/>
      <c r="J337" s="155"/>
      <c r="K337" s="155"/>
      <c r="L337" s="155"/>
      <c r="M337" s="155"/>
    </row>
    <row r="338" spans="1:13" x14ac:dyDescent="0.4">
      <c r="A338" s="203" t="s">
        <v>29</v>
      </c>
      <c r="B338" s="315" t="s">
        <v>30</v>
      </c>
      <c r="C338" s="151"/>
      <c r="D338" s="151"/>
      <c r="E338" s="204"/>
      <c r="F338" s="151" t="s">
        <v>45</v>
      </c>
      <c r="H338" s="155"/>
      <c r="I338" s="155"/>
      <c r="J338" s="155"/>
      <c r="K338" s="155"/>
      <c r="L338" s="155"/>
      <c r="M338" s="155"/>
    </row>
    <row r="339" spans="1:13" x14ac:dyDescent="0.4">
      <c r="A339" s="203">
        <v>1</v>
      </c>
      <c r="B339" s="146">
        <v>137</v>
      </c>
      <c r="C339" s="148" t="str">
        <f t="shared" ref="C339:C344" si="99">VLOOKUP($B339,athletes,2)</f>
        <v>Mark Lumsden</v>
      </c>
      <c r="D339" s="148" t="str">
        <f t="shared" ref="D339:D344" si="100">VLOOKUP($B339,athletes,3)</f>
        <v>Forth Valley</v>
      </c>
      <c r="E339" s="143" t="str">
        <f t="shared" ref="E339:E344" si="101">VLOOKUP($B339,athletes,4)</f>
        <v>LD</v>
      </c>
      <c r="F339" s="313">
        <v>34.6</v>
      </c>
      <c r="H339" s="155"/>
      <c r="I339" s="155"/>
      <c r="J339" s="155"/>
      <c r="K339" s="155"/>
      <c r="L339" s="155"/>
      <c r="M339" s="155"/>
    </row>
    <row r="340" spans="1:13" x14ac:dyDescent="0.4">
      <c r="A340" s="203">
        <v>2</v>
      </c>
      <c r="B340" s="146">
        <v>22</v>
      </c>
      <c r="C340" s="148" t="str">
        <f t="shared" si="99"/>
        <v>Graham Law</v>
      </c>
      <c r="D340" s="148" t="str">
        <f t="shared" si="100"/>
        <v>Fife</v>
      </c>
      <c r="E340" s="143" t="str">
        <f t="shared" si="101"/>
        <v>LD</v>
      </c>
      <c r="F340" s="313">
        <v>35.700000000000003</v>
      </c>
      <c r="H340" s="155"/>
      <c r="I340" s="155"/>
      <c r="J340" s="155"/>
      <c r="K340" s="155"/>
      <c r="L340" s="155"/>
      <c r="M340" s="155"/>
    </row>
    <row r="341" spans="1:13" x14ac:dyDescent="0.4">
      <c r="A341" s="203">
        <v>3</v>
      </c>
      <c r="B341" s="146">
        <v>76</v>
      </c>
      <c r="C341" s="148" t="str">
        <f t="shared" si="99"/>
        <v>Jordan Clark</v>
      </c>
      <c r="D341" s="148" t="str">
        <f t="shared" si="100"/>
        <v>Fife</v>
      </c>
      <c r="E341" s="143" t="str">
        <f t="shared" si="101"/>
        <v>LD</v>
      </c>
      <c r="F341" s="313">
        <v>37.9</v>
      </c>
      <c r="H341" s="155"/>
      <c r="I341" s="155"/>
      <c r="J341" s="155"/>
      <c r="K341" s="155"/>
      <c r="L341" s="155"/>
      <c r="M341" s="155"/>
    </row>
    <row r="342" spans="1:13" x14ac:dyDescent="0.4">
      <c r="A342" s="203">
        <v>4</v>
      </c>
      <c r="B342" s="146">
        <v>130</v>
      </c>
      <c r="C342" s="148" t="str">
        <f t="shared" si="99"/>
        <v>Bruce Anderson</v>
      </c>
      <c r="D342" s="148" t="str">
        <f t="shared" si="100"/>
        <v>Forth Valley</v>
      </c>
      <c r="E342" s="143" t="str">
        <f t="shared" si="101"/>
        <v>LD</v>
      </c>
      <c r="F342" s="313">
        <v>43.1</v>
      </c>
      <c r="H342" s="155"/>
      <c r="I342" s="155"/>
      <c r="J342" s="155"/>
      <c r="K342" s="155"/>
      <c r="L342" s="155"/>
      <c r="M342" s="155"/>
    </row>
    <row r="343" spans="1:13" x14ac:dyDescent="0.4">
      <c r="A343" s="203">
        <v>5</v>
      </c>
      <c r="B343" s="146">
        <v>40</v>
      </c>
      <c r="C343" s="148" t="str">
        <f t="shared" si="99"/>
        <v>Glen Miller</v>
      </c>
      <c r="D343" s="148" t="str">
        <f t="shared" si="100"/>
        <v>Fife</v>
      </c>
      <c r="E343" s="143" t="str">
        <f t="shared" si="101"/>
        <v>LD</v>
      </c>
      <c r="F343" s="313">
        <v>43.7</v>
      </c>
      <c r="H343" s="155"/>
      <c r="I343" s="155"/>
      <c r="J343" s="155"/>
      <c r="K343" s="155"/>
      <c r="L343" s="155"/>
      <c r="M343" s="155"/>
    </row>
    <row r="344" spans="1:13" x14ac:dyDescent="0.4">
      <c r="A344" s="203">
        <v>8</v>
      </c>
      <c r="B344" s="146"/>
      <c r="C344" s="148" t="e">
        <f t="shared" si="99"/>
        <v>#N/A</v>
      </c>
      <c r="D344" s="148" t="e">
        <f t="shared" si="100"/>
        <v>#N/A</v>
      </c>
      <c r="E344" s="143" t="e">
        <f t="shared" si="101"/>
        <v>#N/A</v>
      </c>
      <c r="F344" s="313"/>
      <c r="H344" s="155"/>
      <c r="I344" s="155"/>
      <c r="J344" s="155"/>
      <c r="K344" s="155"/>
      <c r="L344" s="155"/>
      <c r="M344" s="155"/>
    </row>
    <row r="345" spans="1:13" x14ac:dyDescent="0.4">
      <c r="B345" s="144"/>
      <c r="C345" s="148"/>
      <c r="D345" s="148"/>
      <c r="E345" s="143"/>
      <c r="F345" s="148"/>
      <c r="H345" s="155"/>
      <c r="I345" s="155"/>
      <c r="J345" s="155"/>
      <c r="K345" s="155"/>
      <c r="L345" s="155"/>
      <c r="M345" s="155"/>
    </row>
    <row r="346" spans="1:13" x14ac:dyDescent="0.4">
      <c r="A346" s="203" t="s">
        <v>0</v>
      </c>
      <c r="B346" s="315" t="s">
        <v>66</v>
      </c>
      <c r="C346" s="151" t="str">
        <f>VLOOKUP(B346,timetabletrack,2)</f>
        <v>200m +33.5 secs</v>
      </c>
      <c r="D346" s="204" t="str">
        <f>VLOOKUP(B346,timetabletrack,3)</f>
        <v>Male</v>
      </c>
      <c r="E346" s="321" t="s">
        <v>26</v>
      </c>
      <c r="F346" s="322" t="s">
        <v>31</v>
      </c>
      <c r="H346" s="155"/>
      <c r="I346" s="155"/>
      <c r="J346" s="155"/>
      <c r="K346" s="155"/>
      <c r="L346" s="155"/>
      <c r="M346" s="155"/>
    </row>
    <row r="347" spans="1:13" x14ac:dyDescent="0.4">
      <c r="A347" s="203" t="s">
        <v>29</v>
      </c>
      <c r="B347" s="315" t="s">
        <v>30</v>
      </c>
      <c r="C347" s="151"/>
      <c r="D347" s="151"/>
      <c r="E347" s="204"/>
      <c r="F347" s="322" t="s">
        <v>45</v>
      </c>
      <c r="H347" s="155"/>
      <c r="I347" s="155"/>
      <c r="J347" s="155"/>
      <c r="K347" s="155"/>
      <c r="L347" s="155"/>
      <c r="M347" s="155"/>
    </row>
    <row r="348" spans="1:13" x14ac:dyDescent="0.4">
      <c r="A348" s="203">
        <v>1</v>
      </c>
      <c r="B348" s="146">
        <v>23</v>
      </c>
      <c r="C348" s="148" t="str">
        <f t="shared" ref="C348:C352" si="102">VLOOKUP($B348,athletes,2)</f>
        <v>Liam Downie</v>
      </c>
      <c r="D348" s="148" t="str">
        <f t="shared" ref="D348:D352" si="103">VLOOKUP($B348,athletes,3)</f>
        <v>Fife</v>
      </c>
      <c r="E348" s="143" t="str">
        <f t="shared" ref="E348:E352" si="104">VLOOKUP($B348,athletes,4)</f>
        <v>LD</v>
      </c>
      <c r="F348" s="313">
        <v>29.7</v>
      </c>
      <c r="H348" s="155"/>
      <c r="I348" s="155"/>
      <c r="J348" s="155"/>
      <c r="K348" s="155"/>
      <c r="L348" s="155"/>
      <c r="M348" s="155"/>
    </row>
    <row r="349" spans="1:13" x14ac:dyDescent="0.4">
      <c r="A349" s="203">
        <v>2</v>
      </c>
      <c r="B349" s="146">
        <v>9</v>
      </c>
      <c r="C349" s="148" t="str">
        <f t="shared" si="102"/>
        <v>Irvin Wilson</v>
      </c>
      <c r="D349" s="148" t="str">
        <f t="shared" si="103"/>
        <v>Fife</v>
      </c>
      <c r="E349" s="143" t="str">
        <f t="shared" si="104"/>
        <v>LD</v>
      </c>
      <c r="F349" s="313">
        <v>31.2</v>
      </c>
      <c r="H349" s="155"/>
      <c r="I349" s="155"/>
      <c r="J349" s="155"/>
      <c r="K349" s="155"/>
      <c r="L349" s="155"/>
      <c r="M349" s="155"/>
    </row>
    <row r="350" spans="1:13" x14ac:dyDescent="0.4">
      <c r="A350" s="203">
        <v>3</v>
      </c>
      <c r="B350" s="146">
        <v>143</v>
      </c>
      <c r="C350" s="148" t="str">
        <f t="shared" si="102"/>
        <v>Stephen Donaldson</v>
      </c>
      <c r="D350" s="148" t="str">
        <f t="shared" si="103"/>
        <v>Forth Valley</v>
      </c>
      <c r="E350" s="143" t="str">
        <f t="shared" si="104"/>
        <v>LD</v>
      </c>
      <c r="F350" s="313">
        <v>32.1</v>
      </c>
      <c r="G350" s="152"/>
      <c r="H350" s="155"/>
      <c r="I350" s="155"/>
      <c r="J350" s="155"/>
      <c r="K350" s="155"/>
      <c r="L350" s="155"/>
      <c r="M350" s="155"/>
    </row>
    <row r="351" spans="1:13" x14ac:dyDescent="0.4">
      <c r="A351" s="203">
        <v>4</v>
      </c>
      <c r="B351" s="146">
        <v>44</v>
      </c>
      <c r="C351" s="148" t="str">
        <f t="shared" si="102"/>
        <v>Stephen Russell</v>
      </c>
      <c r="D351" s="148" t="str">
        <f t="shared" si="103"/>
        <v>Fife</v>
      </c>
      <c r="E351" s="143" t="str">
        <f t="shared" si="104"/>
        <v>LD</v>
      </c>
      <c r="F351" s="313">
        <v>34.799999999999997</v>
      </c>
      <c r="G351" s="152"/>
      <c r="H351" s="155"/>
      <c r="I351" s="155"/>
      <c r="J351" s="155"/>
      <c r="K351" s="155"/>
      <c r="L351" s="155"/>
      <c r="M351" s="155"/>
    </row>
    <row r="352" spans="1:13" x14ac:dyDescent="0.4">
      <c r="A352" s="203">
        <v>8</v>
      </c>
      <c r="B352" s="146"/>
      <c r="C352" s="148" t="e">
        <f t="shared" si="102"/>
        <v>#N/A</v>
      </c>
      <c r="D352" s="148" t="e">
        <f t="shared" si="103"/>
        <v>#N/A</v>
      </c>
      <c r="E352" s="143" t="e">
        <f t="shared" si="104"/>
        <v>#N/A</v>
      </c>
      <c r="F352" s="154"/>
      <c r="H352" s="155"/>
      <c r="I352" s="155"/>
      <c r="J352" s="155"/>
      <c r="K352" s="155"/>
      <c r="L352" s="155"/>
      <c r="M352" s="155"/>
    </row>
    <row r="353" spans="1:13" x14ac:dyDescent="0.4">
      <c r="B353" s="144"/>
      <c r="C353" s="148"/>
      <c r="D353" s="148"/>
      <c r="E353" s="143"/>
      <c r="F353" s="148"/>
      <c r="H353" s="155"/>
      <c r="I353" s="155"/>
      <c r="J353" s="155"/>
      <c r="K353" s="155"/>
      <c r="L353" s="155"/>
      <c r="M353" s="155"/>
    </row>
    <row r="354" spans="1:13" x14ac:dyDescent="0.4">
      <c r="A354" s="203" t="s">
        <v>0</v>
      </c>
      <c r="B354" s="315" t="s">
        <v>16</v>
      </c>
      <c r="C354" s="151" t="str">
        <f>VLOOKUP(B354,timetabletrack,2)</f>
        <v>200m 30-33.5 Secs</v>
      </c>
      <c r="D354" s="204" t="str">
        <f>VLOOKUP(B354,timetabletrack,3)</f>
        <v>Male</v>
      </c>
      <c r="E354" s="321" t="s">
        <v>26</v>
      </c>
      <c r="F354" s="322" t="s">
        <v>31</v>
      </c>
      <c r="H354" s="155"/>
      <c r="I354" s="155"/>
      <c r="J354" s="155"/>
      <c r="K354" s="155"/>
      <c r="L354" s="155"/>
      <c r="M354" s="155"/>
    </row>
    <row r="355" spans="1:13" x14ac:dyDescent="0.4">
      <c r="A355" s="203" t="s">
        <v>29</v>
      </c>
      <c r="B355" s="315" t="s">
        <v>30</v>
      </c>
      <c r="C355" s="151"/>
      <c r="D355" s="151"/>
      <c r="E355" s="204"/>
      <c r="F355" s="151" t="s">
        <v>45</v>
      </c>
    </row>
    <row r="356" spans="1:13" x14ac:dyDescent="0.4">
      <c r="A356" s="203">
        <v>1</v>
      </c>
      <c r="B356" s="146">
        <v>142</v>
      </c>
      <c r="C356" s="148" t="str">
        <f t="shared" ref="C356:C363" si="105">VLOOKUP($B356,athletes,2)</f>
        <v>Gavin Miller</v>
      </c>
      <c r="D356" s="148" t="str">
        <f t="shared" ref="D356:D363" si="106">VLOOKUP($B356,athletes,3)</f>
        <v>Forth Valley</v>
      </c>
      <c r="E356" s="143" t="str">
        <f t="shared" ref="E356:E363" si="107">VLOOKUP($B356,athletes,4)</f>
        <v>LD</v>
      </c>
      <c r="F356" s="313">
        <v>30.2</v>
      </c>
    </row>
    <row r="357" spans="1:13" x14ac:dyDescent="0.4">
      <c r="A357" s="203">
        <v>2</v>
      </c>
      <c r="B357" s="146">
        <v>43</v>
      </c>
      <c r="C357" s="148" t="str">
        <f t="shared" si="105"/>
        <v>Sandy Allan</v>
      </c>
      <c r="D357" s="148" t="str">
        <f t="shared" si="106"/>
        <v>Fife</v>
      </c>
      <c r="E357" s="143" t="str">
        <f t="shared" si="107"/>
        <v>LD</v>
      </c>
      <c r="F357" s="313">
        <v>31.3</v>
      </c>
      <c r="H357" s="153"/>
      <c r="I357" s="153"/>
      <c r="L357" s="153"/>
      <c r="M357" s="153"/>
    </row>
    <row r="358" spans="1:13" x14ac:dyDescent="0.4">
      <c r="A358" s="203">
        <v>3</v>
      </c>
      <c r="B358" s="146">
        <v>21</v>
      </c>
      <c r="C358" s="148" t="str">
        <f t="shared" si="105"/>
        <v>Allan Robertson</v>
      </c>
      <c r="D358" s="148" t="str">
        <f t="shared" si="106"/>
        <v>Fife</v>
      </c>
      <c r="E358" s="143" t="str">
        <f t="shared" si="107"/>
        <v>LD</v>
      </c>
      <c r="F358" s="313">
        <v>32.200000000000003</v>
      </c>
      <c r="H358" s="153"/>
      <c r="I358" s="153"/>
      <c r="L358" s="153"/>
      <c r="M358" s="153"/>
    </row>
    <row r="359" spans="1:13" x14ac:dyDescent="0.4">
      <c r="A359" s="203">
        <v>4</v>
      </c>
      <c r="B359" s="146">
        <v>20</v>
      </c>
      <c r="C359" s="148" t="str">
        <f t="shared" si="105"/>
        <v>Adam Faulds</v>
      </c>
      <c r="D359" s="148" t="str">
        <f t="shared" si="106"/>
        <v>Fife</v>
      </c>
      <c r="E359" s="143" t="str">
        <f t="shared" si="107"/>
        <v>LD</v>
      </c>
      <c r="F359" s="313">
        <v>33.5</v>
      </c>
      <c r="H359" s="153"/>
      <c r="I359" s="153"/>
      <c r="L359" s="153"/>
      <c r="M359" s="153"/>
    </row>
    <row r="360" spans="1:13" x14ac:dyDescent="0.4">
      <c r="A360" s="203">
        <v>5</v>
      </c>
      <c r="B360" s="146">
        <v>39</v>
      </c>
      <c r="C360" s="148" t="str">
        <f t="shared" si="105"/>
        <v>David Mair</v>
      </c>
      <c r="D360" s="148" t="str">
        <f t="shared" si="106"/>
        <v>Fife</v>
      </c>
      <c r="E360" s="143" t="str">
        <f t="shared" si="107"/>
        <v>LD</v>
      </c>
      <c r="F360" s="313">
        <v>33.9</v>
      </c>
      <c r="H360" s="153"/>
      <c r="I360" s="153"/>
      <c r="L360" s="153"/>
      <c r="M360" s="153"/>
    </row>
    <row r="361" spans="1:13" x14ac:dyDescent="0.4">
      <c r="A361" s="203">
        <v>6</v>
      </c>
      <c r="B361" s="146">
        <v>41</v>
      </c>
      <c r="C361" s="148" t="str">
        <f t="shared" si="105"/>
        <v>James Cunningham</v>
      </c>
      <c r="D361" s="148" t="str">
        <f t="shared" si="106"/>
        <v>Fife</v>
      </c>
      <c r="E361" s="143" t="str">
        <f t="shared" si="107"/>
        <v>LD</v>
      </c>
      <c r="F361" s="313">
        <v>39.1</v>
      </c>
      <c r="H361" s="153"/>
      <c r="I361" s="153"/>
      <c r="L361" s="153"/>
      <c r="M361" s="153"/>
    </row>
    <row r="362" spans="1:13" x14ac:dyDescent="0.4">
      <c r="A362" s="203">
        <v>7</v>
      </c>
      <c r="B362" s="146">
        <v>42</v>
      </c>
      <c r="C362" s="148" t="str">
        <f t="shared" si="105"/>
        <v>John Millar</v>
      </c>
      <c r="D362" s="148" t="str">
        <f t="shared" si="106"/>
        <v>Fife</v>
      </c>
      <c r="E362" s="143" t="str">
        <f t="shared" si="107"/>
        <v>LD</v>
      </c>
      <c r="F362" s="313">
        <v>42.5</v>
      </c>
      <c r="H362" s="153"/>
      <c r="I362" s="153"/>
      <c r="L362" s="153"/>
      <c r="M362" s="153"/>
    </row>
    <row r="363" spans="1:13" x14ac:dyDescent="0.4">
      <c r="A363" s="203">
        <v>8</v>
      </c>
      <c r="B363" s="146"/>
      <c r="C363" s="148" t="e">
        <f t="shared" si="105"/>
        <v>#N/A</v>
      </c>
      <c r="D363" s="148" t="e">
        <f t="shared" si="106"/>
        <v>#N/A</v>
      </c>
      <c r="E363" s="143" t="e">
        <f t="shared" si="107"/>
        <v>#N/A</v>
      </c>
      <c r="F363" s="313"/>
      <c r="G363" s="153"/>
      <c r="H363" s="153"/>
      <c r="I363" s="153"/>
      <c r="L363" s="153"/>
      <c r="M363" s="153"/>
    </row>
    <row r="364" spans="1:13" x14ac:dyDescent="0.4">
      <c r="B364" s="144"/>
      <c r="C364" s="148"/>
      <c r="D364" s="148"/>
      <c r="E364" s="143"/>
      <c r="F364" s="148"/>
      <c r="G364" s="153"/>
      <c r="H364" s="153"/>
      <c r="I364" s="153"/>
      <c r="L364" s="153"/>
      <c r="M364" s="153"/>
    </row>
    <row r="365" spans="1:13" x14ac:dyDescent="0.4">
      <c r="A365" s="203" t="s">
        <v>0</v>
      </c>
      <c r="B365" s="315" t="s">
        <v>67</v>
      </c>
      <c r="C365" s="151" t="str">
        <f>VLOOKUP(B365,timetabletrack,2)</f>
        <v>200m 30-33.5Secs</v>
      </c>
      <c r="D365" s="204" t="str">
        <f>VLOOKUP(B365,timetabletrack,3)</f>
        <v>Male</v>
      </c>
      <c r="E365" s="321" t="s">
        <v>26</v>
      </c>
      <c r="F365" s="322" t="s">
        <v>31</v>
      </c>
      <c r="G365" s="153"/>
      <c r="H365" s="153"/>
      <c r="I365" s="153"/>
      <c r="L365" s="153"/>
      <c r="M365" s="153"/>
    </row>
    <row r="366" spans="1:13" x14ac:dyDescent="0.4">
      <c r="A366" s="203" t="s">
        <v>29</v>
      </c>
      <c r="B366" s="315" t="s">
        <v>30</v>
      </c>
      <c r="C366" s="151"/>
      <c r="D366" s="151"/>
      <c r="E366" s="204"/>
      <c r="F366" s="151" t="s">
        <v>45</v>
      </c>
      <c r="H366" s="153"/>
      <c r="I366" s="153"/>
      <c r="L366" s="153"/>
      <c r="M366" s="153"/>
    </row>
    <row r="367" spans="1:13" x14ac:dyDescent="0.4">
      <c r="A367" s="203">
        <v>1</v>
      </c>
      <c r="B367" s="146">
        <v>226</v>
      </c>
      <c r="C367" s="148" t="str">
        <f t="shared" ref="C367:C374" si="108">VLOOKUP($B367,athletes,2)</f>
        <v>Kalid Ginade</v>
      </c>
      <c r="D367" s="148" t="str">
        <f t="shared" ref="D367:D374" si="109">VLOOKUP($B367,athletes,3)</f>
        <v>West of Scotland</v>
      </c>
      <c r="E367" s="143" t="str">
        <f t="shared" ref="E367:E374" si="110">VLOOKUP($B367,athletes,4)</f>
        <v>LD</v>
      </c>
      <c r="F367" s="313">
        <v>26.9</v>
      </c>
      <c r="G367" s="153"/>
      <c r="H367" s="153"/>
      <c r="I367" s="153"/>
      <c r="L367" s="153"/>
      <c r="M367" s="153"/>
    </row>
    <row r="368" spans="1:13" x14ac:dyDescent="0.4">
      <c r="A368" s="203">
        <v>2</v>
      </c>
      <c r="B368" s="146">
        <v>215</v>
      </c>
      <c r="C368" s="148" t="str">
        <f t="shared" si="108"/>
        <v>Barry Mullin</v>
      </c>
      <c r="D368" s="148" t="str">
        <f t="shared" si="109"/>
        <v>West of Scotland</v>
      </c>
      <c r="E368" s="143" t="str">
        <f t="shared" si="110"/>
        <v>LD</v>
      </c>
      <c r="F368" s="313">
        <v>27.8</v>
      </c>
      <c r="G368" s="153"/>
      <c r="H368" s="153"/>
      <c r="I368" s="153"/>
      <c r="L368" s="153"/>
      <c r="M368" s="153"/>
    </row>
    <row r="369" spans="1:13" x14ac:dyDescent="0.4">
      <c r="A369" s="203">
        <v>3</v>
      </c>
      <c r="B369" s="146">
        <v>211</v>
      </c>
      <c r="C369" s="148" t="str">
        <f t="shared" si="108"/>
        <v>Alex Oldham</v>
      </c>
      <c r="D369" s="148" t="str">
        <f t="shared" si="109"/>
        <v>West of Scotland</v>
      </c>
      <c r="E369" s="143" t="str">
        <f t="shared" si="110"/>
        <v>LD</v>
      </c>
      <c r="F369" s="313">
        <v>29.6</v>
      </c>
      <c r="G369" s="153"/>
      <c r="H369" s="153"/>
      <c r="I369" s="153"/>
      <c r="L369" s="153"/>
      <c r="M369" s="153"/>
    </row>
    <row r="370" spans="1:13" x14ac:dyDescent="0.4">
      <c r="A370" s="203">
        <v>4</v>
      </c>
      <c r="B370" s="146">
        <v>1</v>
      </c>
      <c r="C370" s="148" t="str">
        <f t="shared" si="108"/>
        <v>Connor Cruickshank</v>
      </c>
      <c r="D370" s="148" t="str">
        <f t="shared" si="109"/>
        <v>Dumfries &amp; Galloway</v>
      </c>
      <c r="E370" s="143" t="str">
        <f t="shared" si="110"/>
        <v>LD</v>
      </c>
      <c r="F370" s="313">
        <v>29.9</v>
      </c>
      <c r="G370" s="153"/>
      <c r="H370" s="153"/>
      <c r="I370" s="153"/>
      <c r="L370" s="153"/>
      <c r="M370" s="153"/>
    </row>
    <row r="371" spans="1:13" x14ac:dyDescent="0.4">
      <c r="A371" s="203">
        <v>5</v>
      </c>
      <c r="B371" s="146">
        <v>241</v>
      </c>
      <c r="C371" s="148" t="str">
        <f t="shared" si="108"/>
        <v>Stuart Gebbie</v>
      </c>
      <c r="D371" s="148" t="str">
        <f t="shared" si="109"/>
        <v>Red Star</v>
      </c>
      <c r="E371" s="143" t="str">
        <f t="shared" si="110"/>
        <v>VI</v>
      </c>
      <c r="F371" s="313">
        <v>30.5</v>
      </c>
      <c r="G371" s="153"/>
      <c r="H371" s="153"/>
      <c r="I371" s="153"/>
      <c r="L371" s="153"/>
      <c r="M371" s="153"/>
    </row>
    <row r="372" spans="1:13" x14ac:dyDescent="0.4">
      <c r="A372" s="203">
        <v>6</v>
      </c>
      <c r="B372" s="146">
        <v>37</v>
      </c>
      <c r="C372" s="148" t="str">
        <f t="shared" si="108"/>
        <v>Fraser Wilson</v>
      </c>
      <c r="D372" s="148" t="str">
        <f t="shared" si="109"/>
        <v>Fife</v>
      </c>
      <c r="E372" s="143" t="str">
        <f t="shared" si="110"/>
        <v>LD</v>
      </c>
      <c r="F372" s="313">
        <v>31</v>
      </c>
      <c r="G372" s="153"/>
      <c r="H372" s="153"/>
      <c r="I372" s="153"/>
      <c r="L372" s="153"/>
      <c r="M372" s="153"/>
    </row>
    <row r="373" spans="1:13" x14ac:dyDescent="0.4">
      <c r="A373" s="203">
        <v>7</v>
      </c>
      <c r="B373" s="146">
        <v>133</v>
      </c>
      <c r="C373" s="148" t="str">
        <f t="shared" si="108"/>
        <v>Kenneth Holderness</v>
      </c>
      <c r="D373" s="148" t="str">
        <f t="shared" si="109"/>
        <v>Forth Valley</v>
      </c>
      <c r="E373" s="143" t="str">
        <f t="shared" si="110"/>
        <v>LD</v>
      </c>
      <c r="F373" s="313">
        <v>32.200000000000003</v>
      </c>
      <c r="G373" s="143"/>
      <c r="H373" s="153"/>
      <c r="I373" s="153"/>
      <c r="L373" s="153"/>
      <c r="M373" s="153"/>
    </row>
    <row r="374" spans="1:13" x14ac:dyDescent="0.4">
      <c r="A374" s="203">
        <v>8</v>
      </c>
      <c r="B374" s="146">
        <v>210</v>
      </c>
      <c r="C374" s="148" t="str">
        <f t="shared" si="108"/>
        <v>Chris O'Grady</v>
      </c>
      <c r="D374" s="148" t="str">
        <f t="shared" si="109"/>
        <v>West of Scotland</v>
      </c>
      <c r="E374" s="143" t="str">
        <f t="shared" si="110"/>
        <v>LD</v>
      </c>
      <c r="F374" s="313">
        <v>34.700000000000003</v>
      </c>
      <c r="H374" s="153"/>
      <c r="I374" s="153"/>
      <c r="L374" s="153"/>
      <c r="M374" s="153"/>
    </row>
    <row r="375" spans="1:13" x14ac:dyDescent="0.4">
      <c r="B375" s="146"/>
      <c r="C375" s="148"/>
      <c r="D375" s="148"/>
      <c r="E375" s="143"/>
      <c r="F375" s="313"/>
      <c r="H375" s="153"/>
      <c r="I375" s="153"/>
      <c r="L375" s="153"/>
      <c r="M375" s="153"/>
    </row>
    <row r="376" spans="1:13" x14ac:dyDescent="0.4">
      <c r="B376" s="144"/>
      <c r="C376" s="148"/>
      <c r="D376" s="148"/>
      <c r="E376" s="143"/>
      <c r="F376" s="148"/>
      <c r="G376" s="153"/>
      <c r="H376" s="153"/>
      <c r="I376" s="153"/>
      <c r="L376" s="153"/>
      <c r="M376" s="153"/>
    </row>
    <row r="377" spans="1:13" x14ac:dyDescent="0.4">
      <c r="A377" s="203" t="s">
        <v>0</v>
      </c>
      <c r="B377" s="315" t="s">
        <v>15</v>
      </c>
      <c r="C377" s="151" t="str">
        <f>VLOOKUP(B377,timetabletrack,2)</f>
        <v xml:space="preserve"> 200m 26.5-30 Secs</v>
      </c>
      <c r="D377" s="204" t="str">
        <f>VLOOKUP(B377,timetabletrack,3)</f>
        <v>Male</v>
      </c>
      <c r="E377" s="321" t="s">
        <v>26</v>
      </c>
      <c r="F377" s="322" t="s">
        <v>31</v>
      </c>
      <c r="G377" s="153"/>
    </row>
    <row r="378" spans="1:13" x14ac:dyDescent="0.4">
      <c r="A378" s="203" t="s">
        <v>29</v>
      </c>
      <c r="B378" s="315" t="s">
        <v>30</v>
      </c>
      <c r="C378" s="151"/>
      <c r="D378" s="151"/>
      <c r="E378" s="204"/>
      <c r="F378" s="151" t="s">
        <v>45</v>
      </c>
      <c r="G378" s="153"/>
      <c r="H378" s="153"/>
      <c r="I378" s="153"/>
      <c r="L378" s="153"/>
      <c r="M378" s="153"/>
    </row>
    <row r="379" spans="1:13" x14ac:dyDescent="0.4">
      <c r="A379" s="203">
        <v>1</v>
      </c>
      <c r="B379" s="146">
        <v>64</v>
      </c>
      <c r="C379" s="148" t="str">
        <f t="shared" ref="C379:C384" si="111">VLOOKUP($B379,athletes,2)</f>
        <v>Phillip Callander</v>
      </c>
      <c r="D379" s="148" t="str">
        <f t="shared" ref="D379:D384" si="112">VLOOKUP($B379,athletes,3)</f>
        <v>Fife</v>
      </c>
      <c r="E379" s="143" t="str">
        <f t="shared" ref="E379:E384" si="113">VLOOKUP($B379,athletes,4)</f>
        <v>LD</v>
      </c>
      <c r="F379" s="313">
        <v>27.3</v>
      </c>
      <c r="G379" s="153"/>
      <c r="H379" s="153"/>
      <c r="I379" s="153"/>
      <c r="L379" s="153"/>
      <c r="M379" s="153"/>
    </row>
    <row r="380" spans="1:13" x14ac:dyDescent="0.4">
      <c r="A380" s="203">
        <v>2</v>
      </c>
      <c r="B380" s="146">
        <v>196</v>
      </c>
      <c r="C380" s="148" t="str">
        <f t="shared" si="111"/>
        <v>Andrew Larter</v>
      </c>
      <c r="D380" s="148" t="str">
        <f t="shared" si="112"/>
        <v>West of Scotland</v>
      </c>
      <c r="E380" s="143" t="str">
        <f t="shared" si="113"/>
        <v>LD</v>
      </c>
      <c r="F380" s="313">
        <v>27.7</v>
      </c>
      <c r="G380" s="153"/>
      <c r="H380" s="153"/>
      <c r="I380" s="153"/>
      <c r="L380" s="153"/>
      <c r="M380" s="153"/>
    </row>
    <row r="381" spans="1:13" x14ac:dyDescent="0.4">
      <c r="A381" s="203">
        <v>3</v>
      </c>
      <c r="B381" s="146">
        <v>216</v>
      </c>
      <c r="C381" s="148" t="str">
        <f t="shared" si="111"/>
        <v>Shaun Burke</v>
      </c>
      <c r="D381" s="148" t="str">
        <f t="shared" si="112"/>
        <v>West of Scotland</v>
      </c>
      <c r="E381" s="143" t="str">
        <f t="shared" si="113"/>
        <v>LD</v>
      </c>
      <c r="F381" s="313">
        <v>28</v>
      </c>
      <c r="G381" s="153"/>
      <c r="H381" s="153"/>
      <c r="I381" s="153"/>
      <c r="L381" s="153"/>
      <c r="M381" s="153"/>
    </row>
    <row r="382" spans="1:13" x14ac:dyDescent="0.4">
      <c r="A382" s="203">
        <v>4</v>
      </c>
      <c r="B382" s="146">
        <v>194</v>
      </c>
      <c r="C382" s="148" t="str">
        <f t="shared" si="111"/>
        <v>Ryan Cuzen</v>
      </c>
      <c r="D382" s="148" t="str">
        <f t="shared" si="112"/>
        <v>West of Scotland</v>
      </c>
      <c r="E382" s="143" t="str">
        <f t="shared" si="113"/>
        <v>LD</v>
      </c>
      <c r="F382" s="313">
        <v>28.6</v>
      </c>
      <c r="G382" s="153"/>
      <c r="H382" s="153"/>
      <c r="I382" s="153"/>
      <c r="L382" s="153"/>
      <c r="M382" s="153"/>
    </row>
    <row r="383" spans="1:13" x14ac:dyDescent="0.4">
      <c r="A383" s="203">
        <v>5</v>
      </c>
      <c r="B383" s="146">
        <v>207</v>
      </c>
      <c r="C383" s="148" t="str">
        <f t="shared" si="111"/>
        <v>Fraser Brash</v>
      </c>
      <c r="D383" s="148" t="str">
        <f t="shared" si="112"/>
        <v>West of Scotland</v>
      </c>
      <c r="E383" s="143" t="str">
        <f t="shared" si="113"/>
        <v>LD</v>
      </c>
      <c r="F383" s="313">
        <v>33.5</v>
      </c>
      <c r="H383" s="153"/>
      <c r="I383" s="153"/>
      <c r="L383" s="153"/>
      <c r="M383" s="153"/>
    </row>
    <row r="384" spans="1:13" x14ac:dyDescent="0.4">
      <c r="A384" s="203">
        <v>8</v>
      </c>
      <c r="B384" s="146"/>
      <c r="C384" s="148" t="e">
        <f t="shared" si="111"/>
        <v>#N/A</v>
      </c>
      <c r="D384" s="148" t="e">
        <f t="shared" si="112"/>
        <v>#N/A</v>
      </c>
      <c r="E384" s="143" t="e">
        <f t="shared" si="113"/>
        <v>#N/A</v>
      </c>
      <c r="F384" s="313"/>
      <c r="G384" s="153"/>
      <c r="H384" s="153"/>
      <c r="I384" s="153"/>
      <c r="L384" s="153"/>
      <c r="M384" s="153"/>
    </row>
    <row r="385" spans="1:13" x14ac:dyDescent="0.4">
      <c r="B385" s="144"/>
      <c r="C385" s="148"/>
      <c r="D385" s="148"/>
      <c r="E385" s="143"/>
      <c r="F385" s="148"/>
      <c r="G385" s="153"/>
      <c r="H385" s="153"/>
      <c r="I385" s="153"/>
      <c r="L385" s="153"/>
      <c r="M385" s="153"/>
    </row>
    <row r="386" spans="1:13" x14ac:dyDescent="0.4">
      <c r="A386" s="203" t="s">
        <v>0</v>
      </c>
      <c r="B386" s="315" t="s">
        <v>68</v>
      </c>
      <c r="C386" s="151" t="str">
        <f>VLOOKUP(B386,timetabletrack,2)</f>
        <v>200m 26.5-30 Secs</v>
      </c>
      <c r="D386" s="204" t="str">
        <f>VLOOKUP(B386,timetabletrack,3)</f>
        <v>Male</v>
      </c>
      <c r="E386" s="321" t="s">
        <v>26</v>
      </c>
      <c r="F386" s="151" t="s">
        <v>31</v>
      </c>
      <c r="G386" s="153"/>
      <c r="H386" s="153"/>
      <c r="I386" s="153"/>
      <c r="L386" s="153"/>
      <c r="M386" s="153"/>
    </row>
    <row r="387" spans="1:13" x14ac:dyDescent="0.4">
      <c r="A387" s="203" t="s">
        <v>29</v>
      </c>
      <c r="B387" s="315" t="s">
        <v>30</v>
      </c>
      <c r="C387" s="151"/>
      <c r="D387" s="151"/>
      <c r="E387" s="204"/>
      <c r="F387" s="151" t="s">
        <v>45</v>
      </c>
      <c r="G387" s="153"/>
      <c r="I387" s="153"/>
      <c r="L387" s="153"/>
      <c r="M387" s="153"/>
    </row>
    <row r="388" spans="1:13" x14ac:dyDescent="0.4">
      <c r="A388" s="203">
        <v>1</v>
      </c>
      <c r="B388" s="146">
        <v>132</v>
      </c>
      <c r="C388" s="148" t="str">
        <f t="shared" ref="C388:C394" si="114">VLOOKUP($B388,athletes,2)</f>
        <v>Liam Nolan</v>
      </c>
      <c r="D388" s="148" t="str">
        <f t="shared" ref="D388:D394" si="115">VLOOKUP($B388,athletes,3)</f>
        <v>Forth Valley</v>
      </c>
      <c r="E388" s="143" t="str">
        <f t="shared" ref="E388:E394" si="116">VLOOKUP($B388,athletes,4)</f>
        <v>LD</v>
      </c>
      <c r="F388" s="313">
        <v>25.7</v>
      </c>
      <c r="H388" s="153"/>
      <c r="I388" s="153"/>
      <c r="L388" s="153"/>
      <c r="M388" s="153"/>
    </row>
    <row r="389" spans="1:13" x14ac:dyDescent="0.4">
      <c r="A389" s="203">
        <v>2</v>
      </c>
      <c r="B389" s="146">
        <v>191</v>
      </c>
      <c r="C389" s="148" t="str">
        <f t="shared" si="114"/>
        <v>Jack Burrows</v>
      </c>
      <c r="D389" s="148" t="str">
        <f t="shared" si="115"/>
        <v>West of Scotland</v>
      </c>
      <c r="E389" s="143" t="str">
        <f t="shared" si="116"/>
        <v>LD</v>
      </c>
      <c r="F389" s="313">
        <v>25.8</v>
      </c>
      <c r="G389" s="153"/>
      <c r="H389" s="153"/>
      <c r="I389" s="153"/>
      <c r="L389" s="153"/>
      <c r="M389" s="153"/>
    </row>
    <row r="390" spans="1:13" x14ac:dyDescent="0.4">
      <c r="A390" s="203">
        <v>3</v>
      </c>
      <c r="B390" s="146">
        <v>160</v>
      </c>
      <c r="C390" s="148" t="str">
        <f t="shared" si="114"/>
        <v>Finlay MacLennan</v>
      </c>
      <c r="D390" s="148" t="str">
        <f t="shared" si="115"/>
        <v>Highland</v>
      </c>
      <c r="E390" s="143" t="str">
        <f t="shared" si="116"/>
        <v>LD</v>
      </c>
      <c r="F390" s="313">
        <v>26.4</v>
      </c>
      <c r="G390" s="153"/>
      <c r="H390" s="153"/>
      <c r="I390" s="153"/>
      <c r="L390" s="153"/>
      <c r="M390" s="153"/>
    </row>
    <row r="391" spans="1:13" x14ac:dyDescent="0.4">
      <c r="A391" s="203">
        <v>4</v>
      </c>
      <c r="B391" s="146">
        <v>140</v>
      </c>
      <c r="C391" s="148" t="str">
        <f t="shared" si="114"/>
        <v>David Harley</v>
      </c>
      <c r="D391" s="148" t="str">
        <f t="shared" si="115"/>
        <v>Forth Valley</v>
      </c>
      <c r="E391" s="143" t="str">
        <f t="shared" si="116"/>
        <v>LD</v>
      </c>
      <c r="F391" s="313">
        <v>26.8</v>
      </c>
      <c r="G391" s="153"/>
      <c r="H391" s="153"/>
    </row>
    <row r="392" spans="1:13" x14ac:dyDescent="0.4">
      <c r="A392" s="203">
        <v>5</v>
      </c>
      <c r="B392" s="146">
        <v>128</v>
      </c>
      <c r="C392" s="148" t="str">
        <f t="shared" si="114"/>
        <v>Niall Finlayson</v>
      </c>
      <c r="D392" s="148" t="str">
        <f t="shared" si="115"/>
        <v>Forth Valley</v>
      </c>
      <c r="E392" s="143" t="str">
        <f t="shared" si="116"/>
        <v>LD</v>
      </c>
      <c r="F392" s="313">
        <v>30.9</v>
      </c>
      <c r="G392" s="153"/>
      <c r="H392" s="153"/>
      <c r="I392" s="153"/>
      <c r="L392" s="153"/>
      <c r="M392" s="153"/>
    </row>
    <row r="393" spans="1:13" x14ac:dyDescent="0.4">
      <c r="A393" s="203">
        <v>6</v>
      </c>
      <c r="B393" s="146">
        <v>131</v>
      </c>
      <c r="C393" s="148" t="str">
        <f t="shared" si="114"/>
        <v>Paul Wotherspoon</v>
      </c>
      <c r="D393" s="148" t="str">
        <f t="shared" si="115"/>
        <v>Forth Valley</v>
      </c>
      <c r="E393" s="143" t="str">
        <f t="shared" si="116"/>
        <v>LD</v>
      </c>
      <c r="F393" s="313">
        <v>34.799999999999997</v>
      </c>
      <c r="H393" s="153"/>
      <c r="I393" s="153"/>
      <c r="L393" s="153"/>
      <c r="M393" s="153"/>
    </row>
    <row r="394" spans="1:13" x14ac:dyDescent="0.4">
      <c r="A394" s="203">
        <v>7</v>
      </c>
      <c r="B394" s="146"/>
      <c r="C394" s="148" t="e">
        <f t="shared" si="114"/>
        <v>#N/A</v>
      </c>
      <c r="D394" s="148" t="e">
        <f t="shared" si="115"/>
        <v>#N/A</v>
      </c>
      <c r="E394" s="143" t="e">
        <f t="shared" si="116"/>
        <v>#N/A</v>
      </c>
      <c r="F394" s="313"/>
      <c r="G394" s="153"/>
      <c r="H394" s="153"/>
      <c r="I394" s="153"/>
      <c r="L394" s="153"/>
      <c r="M394" s="153"/>
    </row>
    <row r="395" spans="1:13" x14ac:dyDescent="0.4">
      <c r="B395" s="144"/>
      <c r="C395" s="148"/>
      <c r="D395" s="148"/>
      <c r="E395" s="143"/>
      <c r="F395" s="148"/>
      <c r="G395" s="153"/>
      <c r="H395" s="153"/>
      <c r="I395" s="153"/>
      <c r="L395" s="153"/>
      <c r="M395" s="153"/>
    </row>
    <row r="396" spans="1:13" x14ac:dyDescent="0.4">
      <c r="A396" s="203" t="s">
        <v>0</v>
      </c>
      <c r="B396" s="315" t="s">
        <v>69</v>
      </c>
      <c r="C396" s="151" t="str">
        <f>VLOOKUP(B396,timetabletrack,2)</f>
        <v>200m -26.5 Secs</v>
      </c>
      <c r="D396" s="204" t="str">
        <f>VLOOKUP(B396,timetabletrack,3)</f>
        <v>Male</v>
      </c>
      <c r="E396" s="321" t="s">
        <v>26</v>
      </c>
      <c r="F396" s="151" t="s">
        <v>31</v>
      </c>
      <c r="G396" s="153"/>
      <c r="I396" s="153"/>
      <c r="L396" s="153"/>
      <c r="M396" s="153"/>
    </row>
    <row r="397" spans="1:13" x14ac:dyDescent="0.4">
      <c r="A397" s="203" t="s">
        <v>29</v>
      </c>
      <c r="B397" s="315" t="s">
        <v>30</v>
      </c>
      <c r="C397" s="151"/>
      <c r="D397" s="151"/>
      <c r="E397" s="204"/>
      <c r="F397" s="151" t="s">
        <v>45</v>
      </c>
      <c r="G397" s="153"/>
      <c r="H397" s="153"/>
      <c r="I397" s="153"/>
      <c r="L397" s="153"/>
      <c r="M397" s="153"/>
    </row>
    <row r="398" spans="1:13" x14ac:dyDescent="0.4">
      <c r="A398" s="203">
        <v>1</v>
      </c>
      <c r="B398" s="146">
        <v>243</v>
      </c>
      <c r="C398" s="148" t="str">
        <f>VLOOKUP($B398,athletes,2)</f>
        <v>Rhys Paterson</v>
      </c>
      <c r="D398" s="148" t="str">
        <f>VLOOKUP($B398,athletes,3)</f>
        <v>Dundee HH</v>
      </c>
      <c r="E398" s="143" t="str">
        <f>VLOOKUP($B398,athletes,4)</f>
        <v>VI</v>
      </c>
      <c r="F398" s="313">
        <v>23.2</v>
      </c>
      <c r="G398" s="153" t="s">
        <v>464</v>
      </c>
      <c r="H398" s="153"/>
      <c r="I398" s="153"/>
      <c r="L398" s="153"/>
      <c r="M398" s="153"/>
    </row>
    <row r="399" spans="1:13" x14ac:dyDescent="0.4">
      <c r="A399" s="203">
        <v>2</v>
      </c>
      <c r="B399" s="146">
        <v>203</v>
      </c>
      <c r="C399" s="148" t="str">
        <f t="shared" ref="C399:C404" si="117">VLOOKUP($B399,athletes,2)</f>
        <v>John Bradley</v>
      </c>
      <c r="D399" s="148" t="str">
        <f t="shared" ref="D399:D404" si="118">VLOOKUP($B399,athletes,3)</f>
        <v>West of Scotland</v>
      </c>
      <c r="E399" s="143" t="str">
        <f t="shared" ref="E399:E404" si="119">VLOOKUP($B399,athletes,4)</f>
        <v>LD</v>
      </c>
      <c r="F399" s="313">
        <v>24.6</v>
      </c>
      <c r="G399" s="153"/>
      <c r="H399" s="153"/>
      <c r="I399" s="153"/>
      <c r="L399" s="153"/>
      <c r="M399" s="153"/>
    </row>
    <row r="400" spans="1:13" x14ac:dyDescent="0.4">
      <c r="A400" s="203">
        <v>3</v>
      </c>
      <c r="B400" s="146">
        <v>198</v>
      </c>
      <c r="C400" s="148" t="str">
        <f t="shared" si="117"/>
        <v>Sean McCormick</v>
      </c>
      <c r="D400" s="148" t="str">
        <f t="shared" si="118"/>
        <v>West of Scotland</v>
      </c>
      <c r="E400" s="143" t="str">
        <f t="shared" si="119"/>
        <v>LD</v>
      </c>
      <c r="F400" s="313">
        <v>24.8</v>
      </c>
      <c r="G400" s="153"/>
      <c r="H400" s="153"/>
      <c r="I400" s="153"/>
      <c r="L400" s="153"/>
      <c r="M400" s="153"/>
    </row>
    <row r="401" spans="1:13" x14ac:dyDescent="0.4">
      <c r="A401" s="203">
        <v>4</v>
      </c>
      <c r="B401" s="146">
        <v>206</v>
      </c>
      <c r="C401" s="148" t="str">
        <f t="shared" si="117"/>
        <v>Nathan Fleetwood</v>
      </c>
      <c r="D401" s="148" t="str">
        <f t="shared" si="118"/>
        <v>West of Scotland</v>
      </c>
      <c r="E401" s="143" t="str">
        <f t="shared" si="119"/>
        <v>LD</v>
      </c>
      <c r="F401" s="313">
        <v>25.3</v>
      </c>
      <c r="G401" s="153"/>
      <c r="H401" s="153"/>
      <c r="I401" s="153"/>
      <c r="L401" s="153"/>
      <c r="M401" s="153"/>
    </row>
    <row r="402" spans="1:13" x14ac:dyDescent="0.4">
      <c r="A402" s="203">
        <v>5</v>
      </c>
      <c r="B402" s="146">
        <v>136</v>
      </c>
      <c r="C402" s="148" t="str">
        <f t="shared" si="117"/>
        <v>George Le Hardy</v>
      </c>
      <c r="D402" s="148" t="str">
        <f t="shared" si="118"/>
        <v>Forth Valley</v>
      </c>
      <c r="E402" s="143" t="str">
        <f t="shared" si="119"/>
        <v>LD</v>
      </c>
      <c r="F402" s="313">
        <v>25.8</v>
      </c>
      <c r="G402" s="153"/>
      <c r="I402" s="153"/>
      <c r="L402" s="153"/>
      <c r="M402" s="153"/>
    </row>
    <row r="403" spans="1:13" x14ac:dyDescent="0.4">
      <c r="A403" s="203">
        <v>6</v>
      </c>
      <c r="B403" s="146">
        <v>208</v>
      </c>
      <c r="C403" s="148" t="str">
        <f t="shared" si="117"/>
        <v>Robert Ferrol</v>
      </c>
      <c r="D403" s="148" t="str">
        <f t="shared" si="118"/>
        <v>West of Scotland</v>
      </c>
      <c r="E403" s="143" t="str">
        <f t="shared" si="119"/>
        <v>LD</v>
      </c>
      <c r="F403" s="313">
        <v>26.2</v>
      </c>
      <c r="G403" s="153"/>
      <c r="H403" s="153"/>
    </row>
    <row r="404" spans="1:13" x14ac:dyDescent="0.4">
      <c r="A404" s="203">
        <v>7</v>
      </c>
      <c r="B404" s="146"/>
      <c r="C404" s="148" t="e">
        <f t="shared" si="117"/>
        <v>#N/A</v>
      </c>
      <c r="D404" s="148" t="e">
        <f t="shared" si="118"/>
        <v>#N/A</v>
      </c>
      <c r="E404" s="143" t="e">
        <f t="shared" si="119"/>
        <v>#N/A</v>
      </c>
      <c r="F404" s="313"/>
      <c r="G404" s="153"/>
      <c r="H404" s="153"/>
      <c r="I404" s="153"/>
      <c r="L404" s="153"/>
      <c r="M404" s="153"/>
    </row>
    <row r="405" spans="1:13" x14ac:dyDescent="0.4">
      <c r="B405" s="144"/>
      <c r="C405" s="148"/>
      <c r="D405" s="148"/>
      <c r="E405" s="143"/>
      <c r="F405" s="148"/>
      <c r="G405" s="153"/>
      <c r="H405" s="153"/>
      <c r="I405" s="153"/>
      <c r="L405" s="153"/>
      <c r="M405" s="153"/>
    </row>
    <row r="406" spans="1:13" x14ac:dyDescent="0.4">
      <c r="A406" s="203" t="s">
        <v>0</v>
      </c>
      <c r="B406" s="315" t="s">
        <v>70</v>
      </c>
      <c r="C406" s="151" t="str">
        <f>VLOOKUP(B406,timetabletrack,2)</f>
        <v>200m Race Runner</v>
      </c>
      <c r="D406" s="204" t="str">
        <f>VLOOKUP(B406,timetabletrack,3)</f>
        <v>Male/Female</v>
      </c>
      <c r="E406" s="321" t="s">
        <v>26</v>
      </c>
      <c r="F406" s="151" t="s">
        <v>31</v>
      </c>
      <c r="G406" s="153"/>
      <c r="H406" s="153"/>
      <c r="I406" s="153"/>
      <c r="L406" s="153"/>
      <c r="M406" s="153"/>
    </row>
    <row r="407" spans="1:13" x14ac:dyDescent="0.4">
      <c r="A407" s="203" t="s">
        <v>29</v>
      </c>
      <c r="B407" s="315" t="s">
        <v>30</v>
      </c>
      <c r="C407" s="151"/>
      <c r="D407" s="151"/>
      <c r="E407" s="204"/>
      <c r="F407" s="151" t="s">
        <v>45</v>
      </c>
      <c r="H407" s="153"/>
      <c r="I407" s="153"/>
      <c r="L407" s="153"/>
      <c r="M407" s="153"/>
    </row>
    <row r="408" spans="1:13" x14ac:dyDescent="0.4">
      <c r="A408" s="203">
        <v>1</v>
      </c>
      <c r="B408" s="146">
        <v>118</v>
      </c>
      <c r="C408" s="148" t="str">
        <f t="shared" ref="C408:C412" si="120">VLOOKUP($B408,athletes,2)</f>
        <v>Susanne McGrath</v>
      </c>
      <c r="D408" s="148" t="str">
        <f t="shared" ref="D408:D412" si="121">VLOOKUP($B408,athletes,3)</f>
        <v>Fife</v>
      </c>
      <c r="E408" s="143" t="str">
        <f t="shared" ref="E408:E412" si="122">VLOOKUP($B408,athletes,4)</f>
        <v>WC4</v>
      </c>
      <c r="F408" s="238">
        <v>6.2847222222222221E-4</v>
      </c>
      <c r="G408" s="153"/>
      <c r="H408" s="153"/>
      <c r="I408" s="153"/>
      <c r="L408" s="153"/>
      <c r="M408" s="153"/>
    </row>
    <row r="409" spans="1:13" x14ac:dyDescent="0.4">
      <c r="A409" s="203">
        <v>2</v>
      </c>
      <c r="B409" s="146">
        <v>188</v>
      </c>
      <c r="C409" s="148" t="str">
        <f t="shared" si="120"/>
        <v>Niamh Sandeman</v>
      </c>
      <c r="D409" s="148" t="str">
        <f t="shared" si="121"/>
        <v>Perth</v>
      </c>
      <c r="E409" s="143" t="str">
        <f t="shared" si="122"/>
        <v>RR1</v>
      </c>
      <c r="F409" s="238">
        <v>6.7939814814814816E-4</v>
      </c>
      <c r="G409" s="153"/>
      <c r="H409" s="153"/>
      <c r="I409" s="153"/>
      <c r="L409" s="153"/>
      <c r="M409" s="153"/>
    </row>
    <row r="410" spans="1:13" x14ac:dyDescent="0.4">
      <c r="A410" s="203">
        <v>3</v>
      </c>
      <c r="B410" s="146">
        <v>175</v>
      </c>
      <c r="C410" s="148" t="str">
        <f t="shared" si="120"/>
        <v>Elaine Boyd</v>
      </c>
      <c r="D410" s="148" t="str">
        <f t="shared" si="121"/>
        <v>Lothian</v>
      </c>
      <c r="E410" s="143" t="str">
        <f t="shared" si="122"/>
        <v>RR1</v>
      </c>
      <c r="F410" s="238">
        <v>9.2592592592592585E-4</v>
      </c>
      <c r="G410" s="153"/>
      <c r="H410" s="153"/>
      <c r="I410" s="153"/>
      <c r="L410" s="153"/>
      <c r="M410" s="153"/>
    </row>
    <row r="411" spans="1:13" x14ac:dyDescent="0.4">
      <c r="A411" s="203">
        <v>4</v>
      </c>
      <c r="B411" s="146">
        <v>231</v>
      </c>
      <c r="C411" s="148" t="str">
        <f t="shared" si="120"/>
        <v>Rhys Burton</v>
      </c>
      <c r="D411" s="148" t="str">
        <f t="shared" si="121"/>
        <v>Red Star</v>
      </c>
      <c r="E411" s="143" t="str">
        <f t="shared" si="122"/>
        <v>RR1</v>
      </c>
      <c r="F411" s="238">
        <v>1.0196759259259258E-3</v>
      </c>
      <c r="G411" s="153"/>
      <c r="H411" s="153"/>
    </row>
    <row r="412" spans="1:13" x14ac:dyDescent="0.4">
      <c r="A412" s="203">
        <v>8</v>
      </c>
      <c r="B412" s="146"/>
      <c r="C412" s="148" t="e">
        <f t="shared" si="120"/>
        <v>#N/A</v>
      </c>
      <c r="D412" s="148" t="e">
        <f t="shared" si="121"/>
        <v>#N/A</v>
      </c>
      <c r="E412" s="143" t="e">
        <f t="shared" si="122"/>
        <v>#N/A</v>
      </c>
      <c r="F412" s="154"/>
      <c r="G412" s="153"/>
      <c r="H412" s="153"/>
      <c r="I412" s="153"/>
      <c r="L412" s="153"/>
      <c r="M412" s="153"/>
    </row>
    <row r="413" spans="1:13" x14ac:dyDescent="0.4">
      <c r="B413" s="144"/>
      <c r="C413" s="148"/>
      <c r="D413" s="148"/>
      <c r="E413" s="143"/>
      <c r="F413" s="148"/>
      <c r="G413" s="153"/>
      <c r="H413" s="153"/>
      <c r="I413" s="153"/>
      <c r="L413" s="153"/>
      <c r="M413" s="153"/>
    </row>
    <row r="414" spans="1:13" x14ac:dyDescent="0.4">
      <c r="A414" s="203" t="s">
        <v>0</v>
      </c>
      <c r="B414" s="315" t="s">
        <v>71</v>
      </c>
      <c r="C414" s="151" t="str">
        <f>VLOOKUP(B414,timetabletrack,2)</f>
        <v>200m Race Runner</v>
      </c>
      <c r="D414" s="204" t="str">
        <f>VLOOKUP(B414,timetabletrack,3)</f>
        <v>Male/Female</v>
      </c>
      <c r="E414" s="321" t="s">
        <v>26</v>
      </c>
      <c r="F414" s="151" t="s">
        <v>31</v>
      </c>
      <c r="G414" s="153"/>
      <c r="I414" s="153"/>
      <c r="L414" s="153"/>
      <c r="M414" s="153"/>
    </row>
    <row r="415" spans="1:13" x14ac:dyDescent="0.4">
      <c r="A415" s="203" t="s">
        <v>29</v>
      </c>
      <c r="B415" s="315" t="s">
        <v>30</v>
      </c>
      <c r="C415" s="151"/>
      <c r="D415" s="151"/>
      <c r="E415" s="204"/>
      <c r="F415" s="151" t="s">
        <v>45</v>
      </c>
      <c r="G415" s="153"/>
      <c r="H415" s="153"/>
      <c r="I415" s="153"/>
      <c r="L415" s="153"/>
      <c r="M415" s="153"/>
    </row>
    <row r="416" spans="1:13" x14ac:dyDescent="0.4">
      <c r="A416" s="203">
        <v>1</v>
      </c>
      <c r="B416" s="146">
        <v>230</v>
      </c>
      <c r="C416" s="148" t="str">
        <f t="shared" ref="C416:C420" si="123">VLOOKUP($B416,athletes,2)</f>
        <v>Hannah Archibald</v>
      </c>
      <c r="D416" s="148" t="str">
        <f t="shared" ref="D416:D420" si="124">VLOOKUP($B416,athletes,3)</f>
        <v>Red Star</v>
      </c>
      <c r="E416" s="143" t="str">
        <f t="shared" ref="E416:E420" si="125">VLOOKUP($B416,athletes,4)</f>
        <v>RR3</v>
      </c>
      <c r="F416" s="313">
        <v>52.8</v>
      </c>
      <c r="G416" s="153"/>
      <c r="H416" s="153"/>
      <c r="I416" s="153"/>
      <c r="L416" s="153"/>
      <c r="M416" s="153"/>
    </row>
    <row r="417" spans="1:13" x14ac:dyDescent="0.4">
      <c r="A417" s="203">
        <v>2</v>
      </c>
      <c r="B417" s="146">
        <v>159</v>
      </c>
      <c r="C417" s="148" t="str">
        <f t="shared" si="123"/>
        <v>Kerry Mathers</v>
      </c>
      <c r="D417" s="148" t="str">
        <f t="shared" si="124"/>
        <v>Grampian</v>
      </c>
      <c r="E417" s="143" t="str">
        <f t="shared" si="125"/>
        <v>RR2</v>
      </c>
      <c r="F417" s="313">
        <v>54.3</v>
      </c>
      <c r="G417" s="153"/>
      <c r="H417" s="153"/>
      <c r="I417" s="153"/>
      <c r="L417" s="153"/>
      <c r="M417" s="153"/>
    </row>
    <row r="418" spans="1:13" x14ac:dyDescent="0.4">
      <c r="A418" s="203">
        <v>3</v>
      </c>
      <c r="B418" s="146">
        <v>229</v>
      </c>
      <c r="C418" s="148" t="str">
        <f t="shared" si="123"/>
        <v>Lauren Gallagher</v>
      </c>
      <c r="D418" s="148" t="str">
        <f t="shared" si="124"/>
        <v>Red Star</v>
      </c>
      <c r="E418" s="143" t="str">
        <f t="shared" si="125"/>
        <v>RR2</v>
      </c>
      <c r="F418" s="313">
        <v>56.1</v>
      </c>
      <c r="G418" s="153"/>
      <c r="H418" s="153"/>
      <c r="I418" s="153"/>
    </row>
    <row r="419" spans="1:13" x14ac:dyDescent="0.4">
      <c r="A419" s="203">
        <v>4</v>
      </c>
      <c r="B419" s="146">
        <v>148</v>
      </c>
      <c r="C419" s="148" t="str">
        <f t="shared" si="123"/>
        <v>Harris Menshawi</v>
      </c>
      <c r="D419" s="148" t="str">
        <f t="shared" si="124"/>
        <v>Forth Valley</v>
      </c>
      <c r="E419" s="143" t="str">
        <f t="shared" si="125"/>
        <v>RR2</v>
      </c>
      <c r="F419" s="313">
        <v>56.7</v>
      </c>
      <c r="G419" s="153"/>
      <c r="H419" s="153"/>
      <c r="I419" s="153"/>
    </row>
    <row r="420" spans="1:13" x14ac:dyDescent="0.4">
      <c r="A420" s="203">
        <v>8</v>
      </c>
      <c r="B420" s="146"/>
      <c r="C420" s="148" t="e">
        <f t="shared" si="123"/>
        <v>#N/A</v>
      </c>
      <c r="D420" s="148" t="e">
        <f t="shared" si="124"/>
        <v>#N/A</v>
      </c>
      <c r="E420" s="143" t="e">
        <f t="shared" si="125"/>
        <v>#N/A</v>
      </c>
      <c r="F420" s="313"/>
      <c r="G420" s="153"/>
      <c r="H420" s="153"/>
      <c r="I420" s="153"/>
    </row>
    <row r="421" spans="1:13" x14ac:dyDescent="0.4">
      <c r="B421" s="144"/>
      <c r="C421" s="148"/>
      <c r="D421" s="148"/>
      <c r="E421" s="143"/>
      <c r="F421" s="148"/>
      <c r="G421" s="153"/>
      <c r="H421" s="153"/>
      <c r="I421" s="153"/>
      <c r="L421" s="153"/>
      <c r="M421" s="153"/>
    </row>
    <row r="422" spans="1:13" x14ac:dyDescent="0.4">
      <c r="A422" s="203" t="s">
        <v>0</v>
      </c>
      <c r="B422" s="315" t="s">
        <v>72</v>
      </c>
      <c r="C422" s="151" t="str">
        <f>VLOOKUP(B422,timetabletrack,2)</f>
        <v>200m RR/WC</v>
      </c>
      <c r="D422" s="204" t="str">
        <f>VLOOKUP(B422,timetabletrack,3)</f>
        <v>Male/Female</v>
      </c>
      <c r="E422" s="204" t="s">
        <v>26</v>
      </c>
      <c r="F422" s="151" t="s">
        <v>31</v>
      </c>
      <c r="G422" s="153"/>
      <c r="H422" s="153"/>
      <c r="L422" s="153"/>
      <c r="M422" s="153"/>
    </row>
    <row r="423" spans="1:13" x14ac:dyDescent="0.4">
      <c r="A423" s="203" t="s">
        <v>29</v>
      </c>
      <c r="B423" s="315" t="s">
        <v>30</v>
      </c>
      <c r="C423" s="151"/>
      <c r="D423" s="151"/>
      <c r="E423" s="204"/>
      <c r="F423" s="151" t="s">
        <v>45</v>
      </c>
      <c r="G423" s="153"/>
      <c r="H423" s="153"/>
      <c r="L423" s="153"/>
      <c r="M423" s="153"/>
    </row>
    <row r="424" spans="1:13" x14ac:dyDescent="0.4">
      <c r="A424" s="203">
        <v>1</v>
      </c>
      <c r="B424" s="146">
        <v>4</v>
      </c>
      <c r="C424" s="148" t="str">
        <f t="shared" ref="C424:C431" si="126">VLOOKUP($B424,athletes,2)</f>
        <v>Sean Frame</v>
      </c>
      <c r="D424" s="148" t="str">
        <f t="shared" ref="D424:D431" si="127">VLOOKUP($B424,athletes,3)</f>
        <v>Dumfries &amp; Galloway</v>
      </c>
      <c r="E424" s="143" t="str">
        <f t="shared" ref="E424:E431" si="128">VLOOKUP($B424,athletes,4)</f>
        <v>WC1</v>
      </c>
      <c r="F424" s="313">
        <v>34</v>
      </c>
      <c r="G424" s="153"/>
      <c r="H424" s="153"/>
      <c r="L424" s="153"/>
      <c r="M424" s="153"/>
    </row>
    <row r="425" spans="1:13" x14ac:dyDescent="0.4">
      <c r="A425" s="203">
        <v>2</v>
      </c>
      <c r="B425" s="146">
        <v>236</v>
      </c>
      <c r="C425" s="148" t="str">
        <f t="shared" si="126"/>
        <v>Meggan Dawson-Farrell</v>
      </c>
      <c r="D425" s="148" t="str">
        <f t="shared" si="127"/>
        <v>Red Star</v>
      </c>
      <c r="E425" s="143" t="str">
        <f t="shared" si="128"/>
        <v>WC1</v>
      </c>
      <c r="F425" s="313">
        <v>35.6</v>
      </c>
      <c r="G425" s="153" t="s">
        <v>464</v>
      </c>
      <c r="H425" s="153"/>
      <c r="L425" s="153"/>
      <c r="M425" s="153"/>
    </row>
    <row r="426" spans="1:13" x14ac:dyDescent="0.4">
      <c r="A426" s="203">
        <v>3</v>
      </c>
      <c r="B426" s="146">
        <v>234</v>
      </c>
      <c r="C426" s="148" t="str">
        <f t="shared" si="126"/>
        <v>Luke Deighan</v>
      </c>
      <c r="D426" s="148" t="str">
        <f t="shared" si="127"/>
        <v>Red Star</v>
      </c>
      <c r="E426" s="143" t="str">
        <f t="shared" si="128"/>
        <v>WC2</v>
      </c>
      <c r="F426" s="313">
        <v>36.200000000000003</v>
      </c>
      <c r="G426" s="153"/>
      <c r="H426" s="153"/>
      <c r="L426" s="153"/>
      <c r="M426" s="153"/>
    </row>
    <row r="427" spans="1:13" x14ac:dyDescent="0.4">
      <c r="A427" s="203">
        <v>4</v>
      </c>
      <c r="B427" s="146">
        <v>228</v>
      </c>
      <c r="C427" s="148" t="str">
        <f t="shared" si="126"/>
        <v>Gavin Drysdale</v>
      </c>
      <c r="D427" s="148" t="str">
        <f t="shared" si="127"/>
        <v>Red Star</v>
      </c>
      <c r="E427" s="143" t="str">
        <f t="shared" si="128"/>
        <v>RR3</v>
      </c>
      <c r="F427" s="313">
        <v>39.200000000000003</v>
      </c>
      <c r="G427" s="153" t="s">
        <v>464</v>
      </c>
      <c r="H427" s="153"/>
      <c r="I427" s="153"/>
      <c r="L427" s="153"/>
      <c r="M427" s="153"/>
    </row>
    <row r="428" spans="1:13" x14ac:dyDescent="0.4">
      <c r="A428" s="203">
        <v>5</v>
      </c>
      <c r="B428" s="146">
        <v>232</v>
      </c>
      <c r="C428" s="148" t="str">
        <f t="shared" si="126"/>
        <v>Kyle Brotherton</v>
      </c>
      <c r="D428" s="148" t="str">
        <f t="shared" si="127"/>
        <v>Red Star</v>
      </c>
      <c r="E428" s="143" t="str">
        <f t="shared" si="128"/>
        <v>WC3</v>
      </c>
      <c r="F428" s="313">
        <v>40.6</v>
      </c>
      <c r="G428" s="153"/>
      <c r="H428" s="153"/>
      <c r="I428" s="153"/>
    </row>
    <row r="429" spans="1:13" x14ac:dyDescent="0.4">
      <c r="A429" s="203">
        <v>6</v>
      </c>
      <c r="B429" s="146">
        <v>235</v>
      </c>
      <c r="C429" s="148" t="str">
        <f t="shared" si="126"/>
        <v>Gemma Scott</v>
      </c>
      <c r="D429" s="148" t="str">
        <f t="shared" si="127"/>
        <v>Red Star</v>
      </c>
      <c r="E429" s="143" t="str">
        <f t="shared" si="128"/>
        <v>WC2</v>
      </c>
      <c r="F429" s="313">
        <v>40.700000000000003</v>
      </c>
      <c r="G429" s="153"/>
      <c r="H429" s="153"/>
      <c r="I429" s="153"/>
      <c r="L429" s="153"/>
      <c r="M429" s="153"/>
    </row>
    <row r="430" spans="1:13" x14ac:dyDescent="0.4">
      <c r="A430" s="203">
        <v>7</v>
      </c>
      <c r="B430" s="146">
        <v>242</v>
      </c>
      <c r="C430" s="148" t="str">
        <f t="shared" si="126"/>
        <v>Murran Mackay</v>
      </c>
      <c r="D430" s="148" t="str">
        <f t="shared" si="127"/>
        <v>Red Star</v>
      </c>
      <c r="E430" s="143" t="str">
        <f t="shared" si="128"/>
        <v>WC3</v>
      </c>
      <c r="F430" s="313">
        <v>51.4</v>
      </c>
      <c r="H430" s="153"/>
      <c r="I430" s="153"/>
      <c r="L430" s="153"/>
      <c r="M430" s="153"/>
    </row>
    <row r="431" spans="1:13" x14ac:dyDescent="0.4">
      <c r="A431" s="203">
        <v>8</v>
      </c>
      <c r="B431" s="146"/>
      <c r="C431" s="148" t="e">
        <f t="shared" si="126"/>
        <v>#N/A</v>
      </c>
      <c r="D431" s="148" t="e">
        <f t="shared" si="127"/>
        <v>#N/A</v>
      </c>
      <c r="E431" s="143" t="e">
        <f t="shared" si="128"/>
        <v>#N/A</v>
      </c>
      <c r="F431" s="313"/>
      <c r="G431" s="153"/>
      <c r="H431" s="153"/>
      <c r="I431" s="153"/>
      <c r="L431" s="153"/>
      <c r="M431" s="153"/>
    </row>
    <row r="432" spans="1:13" x14ac:dyDescent="0.4">
      <c r="B432" s="144"/>
      <c r="C432" s="148"/>
      <c r="D432" s="148"/>
      <c r="E432" s="143"/>
      <c r="F432" s="148"/>
      <c r="G432" s="153"/>
      <c r="H432" s="153"/>
      <c r="I432" s="153"/>
      <c r="L432" s="153"/>
      <c r="M432" s="153"/>
    </row>
    <row r="433" spans="1:13" x14ac:dyDescent="0.4">
      <c r="A433" s="203" t="s">
        <v>0</v>
      </c>
      <c r="B433" s="315" t="s">
        <v>73</v>
      </c>
      <c r="C433" s="151" t="str">
        <f>VLOOKUP(B433,timetabletrack,2)</f>
        <v>60m +13 Secs</v>
      </c>
      <c r="D433" s="204" t="str">
        <f>VLOOKUP(B433,timetabletrack,3)</f>
        <v>Female</v>
      </c>
      <c r="E433" s="204" t="s">
        <v>26</v>
      </c>
      <c r="F433" s="151" t="s">
        <v>31</v>
      </c>
      <c r="G433" s="153"/>
      <c r="H433" s="153"/>
      <c r="L433" s="153"/>
      <c r="M433" s="153"/>
    </row>
    <row r="434" spans="1:13" x14ac:dyDescent="0.4">
      <c r="A434" s="203" t="s">
        <v>29</v>
      </c>
      <c r="B434" s="315" t="s">
        <v>30</v>
      </c>
      <c r="C434" s="151"/>
      <c r="D434" s="151"/>
      <c r="E434" s="204"/>
      <c r="F434" s="151" t="s">
        <v>45</v>
      </c>
      <c r="G434" s="153"/>
      <c r="H434" s="153"/>
      <c r="I434" s="153"/>
      <c r="L434" s="153"/>
      <c r="M434" s="153"/>
    </row>
    <row r="435" spans="1:13" x14ac:dyDescent="0.4">
      <c r="A435" s="203">
        <v>1</v>
      </c>
      <c r="B435" s="146">
        <v>107</v>
      </c>
      <c r="C435" s="148" t="str">
        <f t="shared" ref="C435:C440" si="129">VLOOKUP($B435,athletes,2)</f>
        <v>Erin Johnson</v>
      </c>
      <c r="D435" s="148" t="str">
        <f t="shared" ref="D435:D440" si="130">VLOOKUP($B435,athletes,3)</f>
        <v>Fife</v>
      </c>
      <c r="E435" s="143" t="str">
        <f t="shared" ref="E435:E440" si="131">VLOOKUP($B435,athletes,4)</f>
        <v>LD</v>
      </c>
      <c r="F435" s="313">
        <v>15.5</v>
      </c>
      <c r="G435" s="153"/>
      <c r="H435" s="153"/>
      <c r="I435" s="153"/>
      <c r="L435" s="153"/>
      <c r="M435" s="153"/>
    </row>
    <row r="436" spans="1:13" x14ac:dyDescent="0.4">
      <c r="A436" s="203">
        <v>2</v>
      </c>
      <c r="B436" s="146">
        <v>184</v>
      </c>
      <c r="C436" s="148" t="str">
        <f t="shared" si="129"/>
        <v>Mhairi Brown</v>
      </c>
      <c r="D436" s="148" t="str">
        <f t="shared" si="130"/>
        <v>Perth/Tayside</v>
      </c>
      <c r="E436" s="143" t="str">
        <f t="shared" si="131"/>
        <v>LD</v>
      </c>
      <c r="F436" s="313">
        <v>16</v>
      </c>
      <c r="G436" s="153"/>
      <c r="H436" s="153"/>
      <c r="I436" s="153"/>
      <c r="L436" s="153"/>
      <c r="M436" s="153"/>
    </row>
    <row r="437" spans="1:13" x14ac:dyDescent="0.4">
      <c r="A437" s="203">
        <v>3</v>
      </c>
      <c r="B437" s="146">
        <v>109</v>
      </c>
      <c r="C437" s="148" t="str">
        <f t="shared" si="129"/>
        <v>Hannah Twaddle</v>
      </c>
      <c r="D437" s="148" t="str">
        <f t="shared" si="130"/>
        <v>Fife</v>
      </c>
      <c r="E437" s="143" t="str">
        <f t="shared" si="131"/>
        <v>LD</v>
      </c>
      <c r="F437" s="313">
        <v>18.8</v>
      </c>
      <c r="G437" s="153"/>
      <c r="H437" s="153"/>
      <c r="I437" s="153"/>
      <c r="L437" s="153"/>
      <c r="M437" s="153"/>
    </row>
    <row r="438" spans="1:13" x14ac:dyDescent="0.4">
      <c r="A438" s="203">
        <v>4</v>
      </c>
      <c r="B438" s="146">
        <v>99</v>
      </c>
      <c r="C438" s="148" t="str">
        <f t="shared" si="129"/>
        <v>Tonia Coe</v>
      </c>
      <c r="D438" s="148" t="str">
        <f t="shared" si="130"/>
        <v>Fife</v>
      </c>
      <c r="E438" s="143" t="str">
        <f t="shared" si="131"/>
        <v>LD</v>
      </c>
      <c r="F438" s="313">
        <v>22.1</v>
      </c>
      <c r="G438" s="153"/>
      <c r="H438" s="153"/>
      <c r="I438" s="153"/>
      <c r="L438" s="153"/>
      <c r="M438" s="153"/>
    </row>
    <row r="439" spans="1:13" x14ac:dyDescent="0.4">
      <c r="A439" s="203">
        <v>5</v>
      </c>
      <c r="B439" s="146">
        <v>106</v>
      </c>
      <c r="C439" s="148" t="str">
        <f t="shared" si="129"/>
        <v>Elaine Wallace</v>
      </c>
      <c r="D439" s="148" t="str">
        <f t="shared" si="130"/>
        <v>Fife</v>
      </c>
      <c r="E439" s="143" t="str">
        <f t="shared" si="131"/>
        <v>LD</v>
      </c>
      <c r="F439" s="313">
        <v>26.4</v>
      </c>
      <c r="H439" s="153"/>
      <c r="I439" s="153"/>
      <c r="L439" s="153"/>
      <c r="M439" s="153"/>
    </row>
    <row r="440" spans="1:13" x14ac:dyDescent="0.4">
      <c r="A440" s="203">
        <v>8</v>
      </c>
      <c r="B440" s="146"/>
      <c r="C440" s="148" t="e">
        <f t="shared" si="129"/>
        <v>#N/A</v>
      </c>
      <c r="D440" s="148" t="e">
        <f t="shared" si="130"/>
        <v>#N/A</v>
      </c>
      <c r="E440" s="143" t="e">
        <f t="shared" si="131"/>
        <v>#N/A</v>
      </c>
      <c r="F440" s="313"/>
      <c r="G440" s="153"/>
      <c r="I440" s="153"/>
      <c r="L440" s="153"/>
      <c r="M440" s="153"/>
    </row>
    <row r="441" spans="1:13" x14ac:dyDescent="0.4">
      <c r="B441" s="144"/>
      <c r="C441" s="148"/>
      <c r="D441" s="148"/>
      <c r="E441" s="143"/>
      <c r="F441" s="148"/>
      <c r="G441" s="153"/>
      <c r="I441" s="153"/>
      <c r="L441" s="153"/>
      <c r="M441" s="153"/>
    </row>
    <row r="442" spans="1:13" x14ac:dyDescent="0.4">
      <c r="A442" s="203" t="s">
        <v>0</v>
      </c>
      <c r="B442" s="315" t="s">
        <v>74</v>
      </c>
      <c r="C442" s="151" t="str">
        <f>VLOOKUP(B442,timetabletrack,2)</f>
        <v>60m +13 Secs</v>
      </c>
      <c r="D442" s="204" t="str">
        <f>VLOOKUP(B442,timetabletrack,3)</f>
        <v>Female</v>
      </c>
      <c r="E442" s="204" t="s">
        <v>26</v>
      </c>
      <c r="F442" s="151" t="s">
        <v>31</v>
      </c>
      <c r="G442" s="153"/>
      <c r="I442" s="153"/>
      <c r="L442" s="153"/>
      <c r="M442" s="153"/>
    </row>
    <row r="443" spans="1:13" x14ac:dyDescent="0.4">
      <c r="A443" s="203" t="s">
        <v>29</v>
      </c>
      <c r="B443" s="315" t="s">
        <v>30</v>
      </c>
      <c r="C443" s="151"/>
      <c r="D443" s="151"/>
      <c r="E443" s="204"/>
      <c r="F443" s="151" t="s">
        <v>45</v>
      </c>
      <c r="G443" s="153"/>
      <c r="I443" s="153"/>
      <c r="L443" s="153"/>
      <c r="M443" s="153"/>
    </row>
    <row r="444" spans="1:13" x14ac:dyDescent="0.4">
      <c r="A444" s="203">
        <v>1</v>
      </c>
      <c r="B444" s="146">
        <v>84</v>
      </c>
      <c r="C444" s="148" t="str">
        <f t="shared" ref="C444:C450" si="132">VLOOKUP($B444,athletes,2)</f>
        <v>Vicky Walker</v>
      </c>
      <c r="D444" s="148" t="str">
        <f t="shared" ref="D444:D450" si="133">VLOOKUP($B444,athletes,3)</f>
        <v>Fife</v>
      </c>
      <c r="E444" s="314" t="str">
        <f t="shared" ref="E444:E450" si="134">VLOOKUP($B444,athletes,4)</f>
        <v>LD</v>
      </c>
      <c r="F444" s="313">
        <v>14.2</v>
      </c>
      <c r="G444" s="153"/>
      <c r="H444" s="153"/>
      <c r="I444" s="153"/>
      <c r="L444" s="153"/>
      <c r="M444" s="153"/>
    </row>
    <row r="445" spans="1:13" x14ac:dyDescent="0.4">
      <c r="A445" s="203">
        <v>2</v>
      </c>
      <c r="B445" s="146">
        <v>115</v>
      </c>
      <c r="C445" s="148" t="str">
        <f t="shared" si="132"/>
        <v>Wendy Donald</v>
      </c>
      <c r="D445" s="148" t="str">
        <f t="shared" si="133"/>
        <v>Fife</v>
      </c>
      <c r="E445" s="314" t="str">
        <f t="shared" si="134"/>
        <v>LD</v>
      </c>
      <c r="F445" s="313">
        <v>15.8</v>
      </c>
      <c r="G445" s="153"/>
      <c r="H445" s="153"/>
      <c r="I445" s="153"/>
      <c r="L445" s="153"/>
      <c r="M445" s="153"/>
    </row>
    <row r="446" spans="1:13" x14ac:dyDescent="0.4">
      <c r="A446" s="203">
        <v>3</v>
      </c>
      <c r="B446" s="146">
        <v>111</v>
      </c>
      <c r="C446" s="148" t="str">
        <f t="shared" si="132"/>
        <v>Lorraine Ridgeway</v>
      </c>
      <c r="D446" s="148" t="str">
        <f t="shared" si="133"/>
        <v>Fife</v>
      </c>
      <c r="E446" s="314" t="str">
        <f t="shared" si="134"/>
        <v>LD</v>
      </c>
      <c r="F446" s="313">
        <v>16.7</v>
      </c>
      <c r="G446" s="153"/>
      <c r="H446" s="153"/>
      <c r="I446" s="153"/>
      <c r="L446" s="153"/>
      <c r="M446" s="153"/>
    </row>
    <row r="447" spans="1:13" x14ac:dyDescent="0.4">
      <c r="A447" s="203">
        <v>4</v>
      </c>
      <c r="B447" s="146">
        <v>92</v>
      </c>
      <c r="C447" s="148" t="str">
        <f t="shared" si="132"/>
        <v>Julie Allan</v>
      </c>
      <c r="D447" s="148" t="str">
        <f t="shared" si="133"/>
        <v>Fife</v>
      </c>
      <c r="E447" s="314" t="str">
        <f t="shared" si="134"/>
        <v>LD</v>
      </c>
      <c r="F447" s="313">
        <v>17.100000000000001</v>
      </c>
      <c r="G447" s="153"/>
      <c r="H447" s="153"/>
      <c r="I447" s="153"/>
      <c r="L447" s="153"/>
      <c r="M447" s="153"/>
    </row>
    <row r="448" spans="1:13" x14ac:dyDescent="0.4">
      <c r="A448" s="203">
        <v>5</v>
      </c>
      <c r="B448" s="146">
        <v>82</v>
      </c>
      <c r="C448" s="148" t="str">
        <f t="shared" si="132"/>
        <v>Roberta Buchan</v>
      </c>
      <c r="D448" s="148" t="str">
        <f t="shared" si="133"/>
        <v>Fife</v>
      </c>
      <c r="E448" s="314" t="str">
        <f t="shared" si="134"/>
        <v>LD</v>
      </c>
      <c r="F448" s="313">
        <v>17.600000000000001</v>
      </c>
      <c r="G448" s="153"/>
      <c r="H448" s="153"/>
      <c r="I448" s="153"/>
      <c r="L448" s="153"/>
      <c r="M448" s="153"/>
    </row>
    <row r="449" spans="1:13" x14ac:dyDescent="0.4">
      <c r="A449" s="203">
        <v>6</v>
      </c>
      <c r="B449" s="146">
        <v>91</v>
      </c>
      <c r="C449" s="148" t="str">
        <f t="shared" si="132"/>
        <v>Dawn Rogerson</v>
      </c>
      <c r="D449" s="148" t="str">
        <f t="shared" si="133"/>
        <v>Fife</v>
      </c>
      <c r="E449" s="314" t="str">
        <f t="shared" si="134"/>
        <v>LD</v>
      </c>
      <c r="F449" s="313">
        <v>17.7</v>
      </c>
      <c r="G449" s="153"/>
      <c r="H449" s="153"/>
      <c r="I449" s="153"/>
      <c r="L449" s="153"/>
      <c r="M449" s="153"/>
    </row>
    <row r="450" spans="1:13" x14ac:dyDescent="0.4">
      <c r="A450" s="203">
        <v>7</v>
      </c>
      <c r="B450" s="146"/>
      <c r="C450" s="148" t="e">
        <f t="shared" si="132"/>
        <v>#N/A</v>
      </c>
      <c r="D450" s="148" t="e">
        <f t="shared" si="133"/>
        <v>#N/A</v>
      </c>
      <c r="E450" s="314" t="e">
        <f t="shared" si="134"/>
        <v>#N/A</v>
      </c>
      <c r="F450" s="313"/>
      <c r="G450" s="153"/>
      <c r="H450" s="153"/>
      <c r="I450" s="153"/>
    </row>
    <row r="451" spans="1:13" x14ac:dyDescent="0.4">
      <c r="B451" s="144"/>
      <c r="C451" s="148"/>
      <c r="D451" s="148"/>
      <c r="E451" s="143"/>
      <c r="F451" s="148"/>
      <c r="G451" s="153"/>
      <c r="H451" s="153"/>
      <c r="I451" s="153"/>
      <c r="L451" s="153"/>
      <c r="M451" s="153"/>
    </row>
    <row r="452" spans="1:13" x14ac:dyDescent="0.4">
      <c r="A452" s="203" t="s">
        <v>0</v>
      </c>
      <c r="B452" s="315" t="s">
        <v>75</v>
      </c>
      <c r="C452" s="151" t="str">
        <f>VLOOKUP(B452,timetabletrack,2)</f>
        <v>60m +13 Secs</v>
      </c>
      <c r="D452" s="204" t="str">
        <f>VLOOKUP(B452,timetabletrack,3)</f>
        <v>Female</v>
      </c>
      <c r="E452" s="204" t="s">
        <v>26</v>
      </c>
      <c r="F452" s="151" t="s">
        <v>31</v>
      </c>
      <c r="G452" s="153"/>
      <c r="H452" s="153"/>
      <c r="I452" s="153"/>
      <c r="L452" s="153"/>
      <c r="M452" s="153"/>
    </row>
    <row r="453" spans="1:13" x14ac:dyDescent="0.4">
      <c r="A453" s="203" t="s">
        <v>29</v>
      </c>
      <c r="B453" s="315" t="s">
        <v>30</v>
      </c>
      <c r="C453" s="151"/>
      <c r="D453" s="151"/>
      <c r="E453" s="204"/>
      <c r="F453" s="151" t="s">
        <v>45</v>
      </c>
      <c r="G453" s="153"/>
      <c r="I453" s="153"/>
      <c r="L453" s="153"/>
      <c r="M453" s="153"/>
    </row>
    <row r="454" spans="1:13" x14ac:dyDescent="0.4">
      <c r="A454" s="203">
        <v>1</v>
      </c>
      <c r="B454" s="146">
        <v>104</v>
      </c>
      <c r="C454" s="148" t="str">
        <f t="shared" ref="C454:C461" si="135">VLOOKUP($B454,athletes,2)</f>
        <v>Carrie Ann Smith</v>
      </c>
      <c r="D454" s="148" t="str">
        <f t="shared" ref="D454:D461" si="136">VLOOKUP($B454,athletes,3)</f>
        <v>Fife</v>
      </c>
      <c r="E454" s="143" t="str">
        <f t="shared" ref="E454:E461" si="137">VLOOKUP($B454,athletes,4)</f>
        <v>LD</v>
      </c>
      <c r="F454" s="313">
        <v>12.7</v>
      </c>
      <c r="G454" s="153"/>
      <c r="H454" s="153"/>
      <c r="I454" s="153"/>
      <c r="L454" s="153"/>
      <c r="M454" s="153"/>
    </row>
    <row r="455" spans="1:13" x14ac:dyDescent="0.4">
      <c r="A455" s="203">
        <v>2</v>
      </c>
      <c r="B455" s="146">
        <v>239</v>
      </c>
      <c r="C455" s="148" t="str">
        <f t="shared" si="135"/>
        <v>Lisa Davis</v>
      </c>
      <c r="D455" s="148" t="str">
        <f t="shared" si="136"/>
        <v>Red Star</v>
      </c>
      <c r="E455" s="143" t="str">
        <f t="shared" si="137"/>
        <v>PD</v>
      </c>
      <c r="F455" s="313">
        <v>12.9</v>
      </c>
      <c r="G455" s="153" t="s">
        <v>464</v>
      </c>
      <c r="H455" s="153"/>
      <c r="I455" s="153"/>
      <c r="L455" s="153"/>
      <c r="M455" s="153"/>
    </row>
    <row r="456" spans="1:13" x14ac:dyDescent="0.4">
      <c r="A456" s="203">
        <v>3</v>
      </c>
      <c r="B456" s="146">
        <v>95</v>
      </c>
      <c r="C456" s="148" t="str">
        <f t="shared" si="135"/>
        <v>Nicola Bell</v>
      </c>
      <c r="D456" s="148" t="str">
        <f t="shared" si="136"/>
        <v>Fife</v>
      </c>
      <c r="E456" s="143" t="str">
        <f t="shared" si="137"/>
        <v>LD</v>
      </c>
      <c r="F456" s="313">
        <v>13.9</v>
      </c>
      <c r="G456" s="153"/>
      <c r="H456" s="153"/>
      <c r="I456" s="153"/>
      <c r="L456" s="153"/>
      <c r="M456" s="153"/>
    </row>
    <row r="457" spans="1:13" x14ac:dyDescent="0.4">
      <c r="A457" s="203">
        <v>4</v>
      </c>
      <c r="B457" s="146">
        <v>169</v>
      </c>
      <c r="C457" s="148" t="str">
        <f t="shared" si="135"/>
        <v>Hannah Duncan</v>
      </c>
      <c r="D457" s="148" t="str">
        <f t="shared" si="136"/>
        <v>Highland</v>
      </c>
      <c r="E457" s="143" t="str">
        <f t="shared" si="137"/>
        <v>LD</v>
      </c>
      <c r="F457" s="313">
        <v>14.7</v>
      </c>
      <c r="G457" s="153"/>
      <c r="H457" s="153"/>
      <c r="I457" s="153"/>
      <c r="L457" s="153"/>
      <c r="M457" s="153"/>
    </row>
    <row r="458" spans="1:13" x14ac:dyDescent="0.4">
      <c r="A458" s="203">
        <v>5</v>
      </c>
      <c r="B458" s="146">
        <v>247</v>
      </c>
      <c r="C458" s="148" t="str">
        <f t="shared" si="135"/>
        <v>Kirsten Weir</v>
      </c>
      <c r="D458" s="148" t="str">
        <f t="shared" si="136"/>
        <v>Tayside</v>
      </c>
      <c r="E458" s="143" t="str">
        <f t="shared" si="137"/>
        <v>LD</v>
      </c>
      <c r="F458" s="313">
        <v>15.7</v>
      </c>
      <c r="G458" s="153"/>
      <c r="H458" s="153"/>
      <c r="I458" s="153"/>
      <c r="L458" s="153"/>
      <c r="M458" s="153"/>
    </row>
    <row r="459" spans="1:13" x14ac:dyDescent="0.4">
      <c r="A459" s="203">
        <v>6</v>
      </c>
      <c r="B459" s="146">
        <v>96</v>
      </c>
      <c r="C459" s="148" t="str">
        <f t="shared" si="135"/>
        <v>Nicola Eccles</v>
      </c>
      <c r="D459" s="148" t="str">
        <f t="shared" si="136"/>
        <v>Fife</v>
      </c>
      <c r="E459" s="143" t="str">
        <f t="shared" si="137"/>
        <v>LD</v>
      </c>
      <c r="F459" s="313">
        <v>15.8</v>
      </c>
      <c r="G459" s="153"/>
      <c r="H459" s="153"/>
      <c r="I459" s="153"/>
      <c r="L459" s="153"/>
      <c r="M459" s="153"/>
    </row>
    <row r="460" spans="1:13" x14ac:dyDescent="0.4">
      <c r="A460" s="203">
        <v>7</v>
      </c>
      <c r="B460" s="146">
        <v>171</v>
      </c>
      <c r="C460" s="148" t="str">
        <f t="shared" si="135"/>
        <v>Laura Matheson</v>
      </c>
      <c r="D460" s="148" t="str">
        <f t="shared" si="136"/>
        <v>Highland</v>
      </c>
      <c r="E460" s="143" t="str">
        <f t="shared" si="137"/>
        <v>LD</v>
      </c>
      <c r="F460" s="313">
        <v>15.9</v>
      </c>
      <c r="G460" s="153"/>
      <c r="H460" s="153"/>
      <c r="I460" s="153"/>
      <c r="L460" s="153"/>
      <c r="M460" s="153"/>
    </row>
    <row r="461" spans="1:13" x14ac:dyDescent="0.4">
      <c r="A461" s="203">
        <v>8</v>
      </c>
      <c r="B461" s="146">
        <v>186</v>
      </c>
      <c r="C461" s="148" t="str">
        <f t="shared" si="135"/>
        <v>Jordan Rooney</v>
      </c>
      <c r="D461" s="148" t="str">
        <f t="shared" si="136"/>
        <v>Perth/Tayside</v>
      </c>
      <c r="E461" s="143" t="str">
        <f t="shared" si="137"/>
        <v>LD</v>
      </c>
      <c r="F461" s="313">
        <v>27.9</v>
      </c>
      <c r="G461" s="153"/>
      <c r="I461" s="153"/>
      <c r="L461" s="153"/>
      <c r="M461" s="153"/>
    </row>
    <row r="462" spans="1:13" x14ac:dyDescent="0.4">
      <c r="B462" s="146"/>
      <c r="C462" s="148"/>
      <c r="D462" s="148"/>
      <c r="E462" s="143"/>
      <c r="F462" s="313"/>
      <c r="G462" s="153"/>
      <c r="I462" s="153"/>
      <c r="L462" s="153"/>
      <c r="M462" s="153"/>
    </row>
    <row r="463" spans="1:13" x14ac:dyDescent="0.4">
      <c r="B463" s="144"/>
      <c r="C463" s="148"/>
      <c r="D463" s="148"/>
      <c r="E463" s="143"/>
      <c r="F463" s="148"/>
      <c r="G463" s="153"/>
      <c r="H463" s="153"/>
      <c r="I463" s="153"/>
      <c r="L463" s="153"/>
      <c r="M463" s="153"/>
    </row>
    <row r="464" spans="1:13" x14ac:dyDescent="0.4">
      <c r="A464" s="203" t="s">
        <v>0</v>
      </c>
      <c r="B464" s="315" t="s">
        <v>76</v>
      </c>
      <c r="C464" s="151" t="str">
        <f>VLOOKUP(B464,timetabletrack,2)</f>
        <v>60m 12-13 Secs</v>
      </c>
      <c r="D464" s="204" t="str">
        <f>VLOOKUP(B464,timetabletrack,3)</f>
        <v xml:space="preserve">Female </v>
      </c>
      <c r="E464" s="204" t="s">
        <v>26</v>
      </c>
      <c r="F464" s="151" t="s">
        <v>31</v>
      </c>
      <c r="G464" s="153"/>
      <c r="H464" s="153"/>
      <c r="I464" s="153"/>
      <c r="L464" s="153"/>
      <c r="M464" s="153"/>
    </row>
    <row r="465" spans="1:13" x14ac:dyDescent="0.4">
      <c r="A465" s="203" t="s">
        <v>29</v>
      </c>
      <c r="B465" s="315" t="s">
        <v>30</v>
      </c>
      <c r="C465" s="151"/>
      <c r="D465" s="151"/>
      <c r="E465" s="204"/>
      <c r="F465" s="151" t="s">
        <v>45</v>
      </c>
      <c r="G465" s="153"/>
      <c r="H465" s="153"/>
      <c r="I465" s="153"/>
      <c r="L465" s="153"/>
      <c r="M465" s="153"/>
    </row>
    <row r="466" spans="1:13" x14ac:dyDescent="0.4">
      <c r="A466" s="203">
        <v>1</v>
      </c>
      <c r="B466" s="146">
        <v>244</v>
      </c>
      <c r="C466" s="148" t="str">
        <f t="shared" ref="C466:C470" si="138">VLOOKUP($B466,athletes,2)</f>
        <v>Stephanie Strachan</v>
      </c>
      <c r="D466" s="148" t="str">
        <f t="shared" ref="D466:D470" si="139">VLOOKUP($B466,athletes,3)</f>
        <v>Tayside</v>
      </c>
      <c r="E466" s="143" t="str">
        <f t="shared" ref="E466:E470" si="140">VLOOKUP($B466,athletes,4)</f>
        <v>LD</v>
      </c>
      <c r="F466" s="313">
        <v>12.8</v>
      </c>
      <c r="G466" s="153"/>
      <c r="H466" s="153"/>
      <c r="I466" s="153"/>
      <c r="L466" s="153"/>
      <c r="M466" s="153"/>
    </row>
    <row r="467" spans="1:13" x14ac:dyDescent="0.4">
      <c r="A467" s="203">
        <v>2</v>
      </c>
      <c r="B467" s="146">
        <v>97</v>
      </c>
      <c r="C467" s="148" t="str">
        <f t="shared" si="138"/>
        <v>Shona Murrie</v>
      </c>
      <c r="D467" s="148" t="str">
        <f t="shared" si="139"/>
        <v>Fife</v>
      </c>
      <c r="E467" s="143" t="str">
        <f t="shared" si="140"/>
        <v>LD</v>
      </c>
      <c r="F467" s="313">
        <v>12.9</v>
      </c>
      <c r="G467" s="153"/>
      <c r="H467" s="153"/>
      <c r="I467" s="153"/>
      <c r="L467" s="153"/>
      <c r="M467" s="153"/>
    </row>
    <row r="468" spans="1:13" x14ac:dyDescent="0.4">
      <c r="A468" s="203">
        <v>3</v>
      </c>
      <c r="B468" s="146">
        <v>83</v>
      </c>
      <c r="C468" s="148" t="str">
        <f t="shared" si="138"/>
        <v>Susan Barrett</v>
      </c>
      <c r="D468" s="148" t="str">
        <f t="shared" si="139"/>
        <v>Fife</v>
      </c>
      <c r="E468" s="143" t="str">
        <f t="shared" si="140"/>
        <v>LD</v>
      </c>
      <c r="F468" s="313">
        <v>13.5</v>
      </c>
      <c r="G468" s="153"/>
      <c r="H468" s="153"/>
      <c r="I468" s="153"/>
      <c r="L468" s="153"/>
      <c r="M468" s="153"/>
    </row>
    <row r="469" spans="1:13" x14ac:dyDescent="0.4">
      <c r="A469" s="203">
        <v>4</v>
      </c>
      <c r="B469" s="146">
        <v>81</v>
      </c>
      <c r="C469" s="148" t="str">
        <f t="shared" si="138"/>
        <v>Michelle Wallace</v>
      </c>
      <c r="D469" s="148" t="str">
        <f t="shared" si="139"/>
        <v>Fife</v>
      </c>
      <c r="E469" s="143" t="str">
        <f t="shared" si="140"/>
        <v>LD</v>
      </c>
      <c r="F469" s="313">
        <v>13.5</v>
      </c>
      <c r="G469" s="153"/>
      <c r="H469" s="153"/>
      <c r="L469" s="153"/>
      <c r="M469" s="153"/>
    </row>
    <row r="470" spans="1:13" x14ac:dyDescent="0.4">
      <c r="A470" s="203">
        <v>8</v>
      </c>
      <c r="B470" s="146"/>
      <c r="C470" s="148" t="e">
        <f t="shared" si="138"/>
        <v>#N/A</v>
      </c>
      <c r="D470" s="148" t="e">
        <f t="shared" si="139"/>
        <v>#N/A</v>
      </c>
      <c r="E470" s="143" t="e">
        <f t="shared" si="140"/>
        <v>#N/A</v>
      </c>
      <c r="F470" s="313"/>
      <c r="G470" s="153"/>
      <c r="H470" s="153"/>
      <c r="I470" s="153"/>
      <c r="L470" s="153"/>
      <c r="M470" s="153"/>
    </row>
    <row r="471" spans="1:13" x14ac:dyDescent="0.4">
      <c r="B471" s="144"/>
      <c r="C471" s="148"/>
      <c r="D471" s="148"/>
      <c r="E471" s="143"/>
      <c r="F471" s="148"/>
      <c r="G471" s="153"/>
      <c r="H471" s="153"/>
      <c r="I471" s="153"/>
      <c r="L471" s="153"/>
      <c r="M471" s="153"/>
    </row>
    <row r="472" spans="1:13" x14ac:dyDescent="0.4">
      <c r="A472" s="203" t="s">
        <v>0</v>
      </c>
      <c r="B472" s="315" t="s">
        <v>77</v>
      </c>
      <c r="C472" s="151" t="str">
        <f>VLOOKUP(B472,timetabletrack,2)</f>
        <v xml:space="preserve">60m 12-13 Secs </v>
      </c>
      <c r="D472" s="204" t="str">
        <f>VLOOKUP(B472,timetabletrack,3)</f>
        <v>Female</v>
      </c>
      <c r="E472" s="204" t="s">
        <v>26</v>
      </c>
      <c r="F472" s="151" t="s">
        <v>31</v>
      </c>
      <c r="G472" s="153"/>
      <c r="H472" s="153"/>
      <c r="I472" s="153"/>
    </row>
    <row r="473" spans="1:13" x14ac:dyDescent="0.4">
      <c r="A473" s="203" t="s">
        <v>29</v>
      </c>
      <c r="B473" s="315" t="s">
        <v>30</v>
      </c>
      <c r="C473" s="151"/>
      <c r="D473" s="151"/>
      <c r="E473" s="204"/>
      <c r="F473" s="151" t="s">
        <v>45</v>
      </c>
      <c r="G473" s="153"/>
      <c r="H473" s="153"/>
      <c r="I473" s="153"/>
      <c r="L473" s="153"/>
      <c r="M473" s="153"/>
    </row>
    <row r="474" spans="1:13" x14ac:dyDescent="0.4">
      <c r="A474" s="203">
        <v>1</v>
      </c>
      <c r="B474" s="146">
        <v>108</v>
      </c>
      <c r="C474" s="148" t="str">
        <f t="shared" ref="C474:C479" si="141">VLOOKUP($B474,athletes,2)</f>
        <v>Hannah Moffat</v>
      </c>
      <c r="D474" s="148" t="str">
        <f t="shared" ref="D474:D479" si="142">VLOOKUP($B474,athletes,3)</f>
        <v>Fife</v>
      </c>
      <c r="E474" s="143" t="str">
        <f t="shared" ref="E474:E479" si="143">VLOOKUP($B474,athletes,4)</f>
        <v>LD</v>
      </c>
      <c r="F474" s="313">
        <v>11.9</v>
      </c>
      <c r="G474" s="153"/>
      <c r="H474" s="153"/>
      <c r="I474" s="153"/>
      <c r="L474" s="153"/>
      <c r="M474" s="153"/>
    </row>
    <row r="475" spans="1:13" x14ac:dyDescent="0.4">
      <c r="A475" s="203">
        <v>2</v>
      </c>
      <c r="B475" s="146">
        <v>87</v>
      </c>
      <c r="C475" s="148" t="str">
        <f t="shared" si="141"/>
        <v>Kearney Horne</v>
      </c>
      <c r="D475" s="148" t="str">
        <f t="shared" si="142"/>
        <v>Fife</v>
      </c>
      <c r="E475" s="143" t="str">
        <f t="shared" si="143"/>
        <v>LD</v>
      </c>
      <c r="F475" s="313">
        <v>11.9</v>
      </c>
      <c r="H475" s="153"/>
      <c r="I475" s="153"/>
      <c r="L475" s="153"/>
      <c r="M475" s="153"/>
    </row>
    <row r="476" spans="1:13" x14ac:dyDescent="0.4">
      <c r="A476" s="203">
        <v>3</v>
      </c>
      <c r="B476" s="146">
        <v>89</v>
      </c>
      <c r="C476" s="148" t="str">
        <f t="shared" si="141"/>
        <v>Pauline Bryson</v>
      </c>
      <c r="D476" s="148" t="str">
        <f t="shared" si="142"/>
        <v>Fife</v>
      </c>
      <c r="E476" s="143" t="str">
        <f t="shared" si="143"/>
        <v>LD</v>
      </c>
      <c r="F476" s="313">
        <v>12.2</v>
      </c>
      <c r="G476" s="153"/>
      <c r="H476" s="153"/>
      <c r="I476" s="153"/>
      <c r="L476" s="153"/>
      <c r="M476" s="153"/>
    </row>
    <row r="477" spans="1:13" x14ac:dyDescent="0.4">
      <c r="A477" s="203">
        <v>4</v>
      </c>
      <c r="B477" s="146">
        <v>78</v>
      </c>
      <c r="C477" s="148" t="str">
        <f t="shared" si="141"/>
        <v>Kirsty Fraser</v>
      </c>
      <c r="D477" s="148" t="str">
        <f t="shared" si="142"/>
        <v>Fife</v>
      </c>
      <c r="E477" s="143" t="str">
        <f t="shared" si="143"/>
        <v>LD</v>
      </c>
      <c r="F477" s="313">
        <v>12.8</v>
      </c>
      <c r="G477" s="153"/>
      <c r="H477" s="153"/>
      <c r="I477" s="153"/>
      <c r="L477" s="153"/>
      <c r="M477" s="153"/>
    </row>
    <row r="478" spans="1:13" x14ac:dyDescent="0.4">
      <c r="A478" s="203">
        <v>5</v>
      </c>
      <c r="B478" s="146">
        <v>90</v>
      </c>
      <c r="C478" s="148" t="str">
        <f t="shared" si="141"/>
        <v>Andrea Spry</v>
      </c>
      <c r="D478" s="148" t="str">
        <f t="shared" si="142"/>
        <v>Fife</v>
      </c>
      <c r="E478" s="143" t="str">
        <f t="shared" si="143"/>
        <v>LD</v>
      </c>
      <c r="F478" s="313">
        <v>13.1</v>
      </c>
      <c r="G478" s="153"/>
      <c r="H478" s="153"/>
      <c r="I478" s="153"/>
      <c r="L478" s="153"/>
      <c r="M478" s="153"/>
    </row>
    <row r="479" spans="1:13" x14ac:dyDescent="0.4">
      <c r="A479" s="203">
        <v>8</v>
      </c>
      <c r="B479" s="146"/>
      <c r="C479" s="148" t="e">
        <f t="shared" si="141"/>
        <v>#N/A</v>
      </c>
      <c r="D479" s="148" t="e">
        <f t="shared" si="142"/>
        <v>#N/A</v>
      </c>
      <c r="E479" s="143" t="e">
        <f t="shared" si="143"/>
        <v>#N/A</v>
      </c>
      <c r="F479" s="313"/>
      <c r="G479" s="153"/>
      <c r="H479" s="153"/>
      <c r="I479" s="153"/>
      <c r="L479" s="153"/>
      <c r="M479" s="153"/>
    </row>
    <row r="480" spans="1:13" x14ac:dyDescent="0.4">
      <c r="B480" s="144"/>
      <c r="C480" s="148"/>
      <c r="D480" s="148"/>
      <c r="E480" s="143"/>
      <c r="F480" s="148"/>
      <c r="G480" s="153"/>
      <c r="H480" s="153"/>
      <c r="I480" s="153"/>
      <c r="L480" s="153"/>
      <c r="M480" s="153"/>
    </row>
    <row r="481" spans="1:13" x14ac:dyDescent="0.4">
      <c r="A481" s="203" t="s">
        <v>0</v>
      </c>
      <c r="B481" s="315" t="s">
        <v>78</v>
      </c>
      <c r="C481" s="151" t="str">
        <f>VLOOKUP(B481,timetabletrack,2)</f>
        <v>60m 11-12 Secs</v>
      </c>
      <c r="D481" s="204" t="str">
        <f>VLOOKUP(B481,timetabletrack,3)</f>
        <v xml:space="preserve">Female </v>
      </c>
      <c r="E481" s="204" t="s">
        <v>26</v>
      </c>
      <c r="F481" s="151" t="s">
        <v>31</v>
      </c>
      <c r="G481" s="153"/>
      <c r="H481" s="153"/>
      <c r="I481" s="153"/>
      <c r="L481" s="153"/>
      <c r="M481" s="153"/>
    </row>
    <row r="482" spans="1:13" x14ac:dyDescent="0.4">
      <c r="A482" s="203" t="s">
        <v>29</v>
      </c>
      <c r="B482" s="315" t="s">
        <v>30</v>
      </c>
      <c r="C482" s="151"/>
      <c r="D482" s="151"/>
      <c r="E482" s="204"/>
      <c r="F482" s="151" t="s">
        <v>45</v>
      </c>
      <c r="G482" s="153"/>
      <c r="H482" s="153"/>
      <c r="I482" s="153"/>
      <c r="L482" s="153"/>
      <c r="M482" s="153"/>
    </row>
    <row r="483" spans="1:13" x14ac:dyDescent="0.4">
      <c r="A483" s="203">
        <v>1</v>
      </c>
      <c r="B483" s="146">
        <v>79</v>
      </c>
      <c r="C483" s="148" t="str">
        <f t="shared" ref="C483:C488" si="144">VLOOKUP($B483,athletes,2)</f>
        <v>Taylor McDowall</v>
      </c>
      <c r="D483" s="148" t="str">
        <f t="shared" ref="D483:D488" si="145">VLOOKUP($B483,athletes,3)</f>
        <v>Fife</v>
      </c>
      <c r="E483" s="143" t="str">
        <f t="shared" ref="E483:E488" si="146">VLOOKUP($B483,athletes,4)</f>
        <v>LD</v>
      </c>
      <c r="F483" s="313">
        <v>11.3</v>
      </c>
      <c r="G483" s="153"/>
      <c r="H483" s="153"/>
      <c r="I483" s="153"/>
      <c r="L483" s="153"/>
      <c r="M483" s="153"/>
    </row>
    <row r="484" spans="1:13" x14ac:dyDescent="0.4">
      <c r="A484" s="203">
        <v>2</v>
      </c>
      <c r="B484" s="146">
        <v>101</v>
      </c>
      <c r="C484" s="148" t="str">
        <f t="shared" si="144"/>
        <v>Stacey Hynd</v>
      </c>
      <c r="D484" s="148" t="str">
        <f t="shared" si="145"/>
        <v>Fife</v>
      </c>
      <c r="E484" s="143" t="str">
        <f t="shared" si="146"/>
        <v>LD</v>
      </c>
      <c r="F484" s="313">
        <v>11.8</v>
      </c>
      <c r="G484" s="153"/>
      <c r="H484" s="153"/>
      <c r="I484" s="153"/>
      <c r="L484" s="153"/>
      <c r="M484" s="153"/>
    </row>
    <row r="485" spans="1:13" x14ac:dyDescent="0.4">
      <c r="A485" s="203">
        <v>3</v>
      </c>
      <c r="B485" s="146">
        <v>116</v>
      </c>
      <c r="C485" s="148" t="str">
        <f t="shared" si="144"/>
        <v>Aimee Gibson</v>
      </c>
      <c r="D485" s="148" t="str">
        <f t="shared" si="145"/>
        <v>Fife</v>
      </c>
      <c r="E485" s="143" t="str">
        <f t="shared" si="146"/>
        <v>LD</v>
      </c>
      <c r="F485" s="313">
        <v>12.1</v>
      </c>
      <c r="G485" s="153"/>
      <c r="H485" s="153"/>
      <c r="I485" s="153"/>
      <c r="L485" s="153"/>
      <c r="M485" s="153"/>
    </row>
    <row r="486" spans="1:13" x14ac:dyDescent="0.4">
      <c r="A486" s="203">
        <v>4</v>
      </c>
      <c r="B486" s="146">
        <v>117</v>
      </c>
      <c r="C486" s="148" t="str">
        <f t="shared" si="144"/>
        <v>Kirsteen Mai Holgate</v>
      </c>
      <c r="D486" s="148" t="str">
        <f t="shared" si="145"/>
        <v>Fife</v>
      </c>
      <c r="E486" s="143" t="str">
        <f t="shared" si="146"/>
        <v>LD</v>
      </c>
      <c r="F486" s="313">
        <v>12.1</v>
      </c>
      <c r="G486" s="153"/>
      <c r="H486" s="153"/>
      <c r="I486" s="153"/>
      <c r="L486" s="153"/>
      <c r="M486" s="153"/>
    </row>
    <row r="487" spans="1:13" x14ac:dyDescent="0.4">
      <c r="A487" s="203">
        <v>5</v>
      </c>
      <c r="B487" s="146">
        <v>80</v>
      </c>
      <c r="C487" s="148" t="str">
        <f t="shared" si="144"/>
        <v>Christine Burns</v>
      </c>
      <c r="D487" s="148" t="str">
        <f t="shared" si="145"/>
        <v>Fife</v>
      </c>
      <c r="E487" s="143" t="str">
        <f t="shared" si="146"/>
        <v>LD</v>
      </c>
      <c r="F487" s="313">
        <v>12.4</v>
      </c>
      <c r="G487" s="153"/>
      <c r="H487" s="153"/>
      <c r="I487" s="153"/>
      <c r="L487" s="153"/>
      <c r="M487" s="153"/>
    </row>
    <row r="488" spans="1:13" x14ac:dyDescent="0.4">
      <c r="A488" s="203">
        <v>8</v>
      </c>
      <c r="B488" s="146"/>
      <c r="C488" s="148" t="e">
        <f t="shared" si="144"/>
        <v>#N/A</v>
      </c>
      <c r="D488" s="148" t="e">
        <f t="shared" si="145"/>
        <v>#N/A</v>
      </c>
      <c r="E488" s="143" t="e">
        <f t="shared" si="146"/>
        <v>#N/A</v>
      </c>
      <c r="F488" s="313"/>
      <c r="G488" s="153"/>
      <c r="L488" s="153"/>
      <c r="M488" s="153"/>
    </row>
    <row r="489" spans="1:13" x14ac:dyDescent="0.4">
      <c r="B489" s="144"/>
      <c r="C489" s="148"/>
      <c r="D489" s="148"/>
      <c r="E489" s="143"/>
      <c r="F489" s="148"/>
      <c r="G489" s="153"/>
      <c r="H489" s="153"/>
      <c r="I489" s="153"/>
      <c r="L489" s="153"/>
      <c r="M489" s="153"/>
    </row>
    <row r="490" spans="1:13" x14ac:dyDescent="0.4">
      <c r="A490" s="203" t="s">
        <v>0</v>
      </c>
      <c r="B490" s="315" t="s">
        <v>79</v>
      </c>
      <c r="C490" s="151" t="str">
        <f>VLOOKUP(B490,timetabletrack,2)</f>
        <v>60m 10-11 Secs</v>
      </c>
      <c r="D490" s="204" t="str">
        <f>VLOOKUP(B490,timetabletrack,3)</f>
        <v>Female</v>
      </c>
      <c r="E490" s="204" t="s">
        <v>26</v>
      </c>
      <c r="F490" s="151" t="s">
        <v>31</v>
      </c>
      <c r="G490" s="153"/>
      <c r="H490" s="153"/>
      <c r="I490" s="153"/>
      <c r="L490" s="153"/>
      <c r="M490" s="153"/>
    </row>
    <row r="491" spans="1:13" x14ac:dyDescent="0.4">
      <c r="A491" s="203" t="s">
        <v>29</v>
      </c>
      <c r="B491" s="315" t="s">
        <v>30</v>
      </c>
      <c r="C491" s="151"/>
      <c r="D491" s="151"/>
      <c r="E491" s="204"/>
      <c r="F491" s="151" t="s">
        <v>45</v>
      </c>
      <c r="H491" s="153"/>
      <c r="I491" s="153"/>
      <c r="L491" s="153"/>
      <c r="M491" s="153"/>
    </row>
    <row r="492" spans="1:13" x14ac:dyDescent="0.4">
      <c r="A492" s="203">
        <v>1</v>
      </c>
      <c r="B492" s="146">
        <v>218</v>
      </c>
      <c r="C492" s="148" t="str">
        <f t="shared" ref="C492:C496" si="147">VLOOKUP($B492,athletes,2)</f>
        <v>Gemma Costello</v>
      </c>
      <c r="D492" s="148" t="str">
        <f t="shared" ref="D492:D496" si="148">VLOOKUP($B492,athletes,3)</f>
        <v>West of Scotland</v>
      </c>
      <c r="E492" s="143" t="str">
        <f t="shared" ref="E492:E496" si="149">VLOOKUP($B492,athletes,4)</f>
        <v>LD</v>
      </c>
      <c r="F492" s="313">
        <v>9.6999999999999993</v>
      </c>
      <c r="H492" s="153"/>
      <c r="I492" s="153"/>
      <c r="L492" s="153"/>
      <c r="M492" s="153"/>
    </row>
    <row r="493" spans="1:13" x14ac:dyDescent="0.4">
      <c r="A493" s="203">
        <v>2</v>
      </c>
      <c r="B493" s="146">
        <v>225</v>
      </c>
      <c r="C493" s="148" t="str">
        <f t="shared" si="147"/>
        <v>Laura Kinder</v>
      </c>
      <c r="D493" s="148" t="str">
        <f t="shared" si="148"/>
        <v>West of Scotland</v>
      </c>
      <c r="E493" s="143" t="str">
        <f t="shared" si="149"/>
        <v>LD</v>
      </c>
      <c r="F493" s="313">
        <v>10.199999999999999</v>
      </c>
      <c r="H493" s="153"/>
      <c r="L493" s="153"/>
      <c r="M493" s="153"/>
    </row>
    <row r="494" spans="1:13" x14ac:dyDescent="0.4">
      <c r="A494" s="203">
        <v>3</v>
      </c>
      <c r="B494" s="146">
        <v>88</v>
      </c>
      <c r="C494" s="148" t="str">
        <f t="shared" si="147"/>
        <v>Marie Wilson</v>
      </c>
      <c r="D494" s="148" t="str">
        <f t="shared" si="148"/>
        <v>Fife</v>
      </c>
      <c r="E494" s="143" t="str">
        <f t="shared" si="149"/>
        <v>LD</v>
      </c>
      <c r="F494" s="313">
        <v>10.3</v>
      </c>
      <c r="H494" s="153"/>
      <c r="I494" s="153"/>
      <c r="L494" s="153"/>
      <c r="M494" s="153"/>
    </row>
    <row r="495" spans="1:13" x14ac:dyDescent="0.4">
      <c r="A495" s="203">
        <v>4</v>
      </c>
      <c r="B495" s="146">
        <v>100</v>
      </c>
      <c r="C495" s="148" t="str">
        <f t="shared" si="147"/>
        <v>Colleen Turner</v>
      </c>
      <c r="D495" s="148" t="str">
        <f t="shared" si="148"/>
        <v>Fife</v>
      </c>
      <c r="E495" s="143" t="str">
        <f t="shared" si="149"/>
        <v>LD</v>
      </c>
      <c r="F495" s="313">
        <v>10.8</v>
      </c>
      <c r="H495" s="153"/>
      <c r="I495" s="153"/>
      <c r="L495" s="153"/>
      <c r="M495" s="153"/>
    </row>
    <row r="496" spans="1:13" x14ac:dyDescent="0.4">
      <c r="A496" s="203">
        <v>8</v>
      </c>
      <c r="B496" s="146"/>
      <c r="C496" s="148" t="e">
        <f t="shared" si="147"/>
        <v>#N/A</v>
      </c>
      <c r="D496" s="148" t="e">
        <f t="shared" si="148"/>
        <v>#N/A</v>
      </c>
      <c r="E496" s="143" t="e">
        <f t="shared" si="149"/>
        <v>#N/A</v>
      </c>
      <c r="F496" s="313"/>
      <c r="H496" s="153"/>
      <c r="I496" s="153"/>
      <c r="L496" s="153"/>
      <c r="M496" s="153"/>
    </row>
    <row r="497" spans="1:13" x14ac:dyDescent="0.4">
      <c r="B497" s="144"/>
      <c r="C497" s="148"/>
      <c r="D497" s="148"/>
      <c r="E497" s="143"/>
      <c r="F497" s="148"/>
      <c r="H497" s="153"/>
      <c r="I497" s="153"/>
      <c r="L497" s="153"/>
      <c r="M497" s="153"/>
    </row>
    <row r="498" spans="1:13" x14ac:dyDescent="0.4">
      <c r="A498" s="203" t="s">
        <v>0</v>
      </c>
      <c r="B498" s="315" t="s">
        <v>80</v>
      </c>
      <c r="C498" s="151" t="str">
        <f>VLOOKUP(B498,timetabletrack,2)</f>
        <v xml:space="preserve">60m +12 Secs </v>
      </c>
      <c r="D498" s="204" t="str">
        <f>VLOOKUP(B498,timetabletrack,3)</f>
        <v xml:space="preserve">Male </v>
      </c>
      <c r="E498" s="204" t="s">
        <v>26</v>
      </c>
      <c r="F498" s="151" t="s">
        <v>31</v>
      </c>
      <c r="H498" s="153"/>
      <c r="I498" s="153"/>
      <c r="L498" s="153"/>
      <c r="M498" s="153"/>
    </row>
    <row r="499" spans="1:13" x14ac:dyDescent="0.4">
      <c r="A499" s="203" t="s">
        <v>29</v>
      </c>
      <c r="B499" s="315" t="s">
        <v>30</v>
      </c>
      <c r="C499" s="151"/>
      <c r="D499" s="151"/>
      <c r="E499" s="204"/>
      <c r="F499" s="151" t="s">
        <v>45</v>
      </c>
      <c r="H499" s="153"/>
      <c r="I499" s="153"/>
      <c r="L499" s="153"/>
      <c r="M499" s="153"/>
    </row>
    <row r="500" spans="1:13" x14ac:dyDescent="0.4">
      <c r="A500" s="203">
        <v>1</v>
      </c>
      <c r="B500" s="146">
        <v>62</v>
      </c>
      <c r="C500" s="148" t="str">
        <f t="shared" ref="C500:C506" si="150">VLOOKUP($B500,athletes,2)</f>
        <v>Kyle Baxter</v>
      </c>
      <c r="D500" s="148" t="str">
        <f t="shared" ref="D500:D506" si="151">VLOOKUP($B500,athletes,3)</f>
        <v>Fife</v>
      </c>
      <c r="E500" s="143" t="str">
        <f t="shared" ref="E500:E506" si="152">VLOOKUP($B500,athletes,4)</f>
        <v>LD</v>
      </c>
      <c r="F500" s="313">
        <v>16.7</v>
      </c>
      <c r="H500" s="153"/>
      <c r="I500" s="153"/>
      <c r="L500" s="153"/>
      <c r="M500" s="153"/>
    </row>
    <row r="501" spans="1:13" x14ac:dyDescent="0.4">
      <c r="A501" s="203">
        <v>2</v>
      </c>
      <c r="B501" s="146">
        <v>60</v>
      </c>
      <c r="C501" s="148" t="str">
        <f t="shared" si="150"/>
        <v>Kenneth Richards</v>
      </c>
      <c r="D501" s="148" t="str">
        <f t="shared" si="151"/>
        <v>Fife</v>
      </c>
      <c r="E501" s="143" t="str">
        <f t="shared" si="152"/>
        <v>LD</v>
      </c>
      <c r="F501" s="313">
        <v>17.5</v>
      </c>
      <c r="H501" s="153"/>
      <c r="I501" s="153"/>
      <c r="L501" s="153"/>
      <c r="M501" s="153"/>
    </row>
    <row r="502" spans="1:13" x14ac:dyDescent="0.4">
      <c r="A502" s="203">
        <v>3</v>
      </c>
      <c r="B502" s="146">
        <v>52</v>
      </c>
      <c r="C502" s="148" t="str">
        <f t="shared" si="150"/>
        <v>Ramsay Karmid</v>
      </c>
      <c r="D502" s="148" t="str">
        <f t="shared" si="151"/>
        <v>Fife</v>
      </c>
      <c r="E502" s="143" t="str">
        <f t="shared" si="152"/>
        <v>LD</v>
      </c>
      <c r="F502" s="313">
        <v>18.2</v>
      </c>
      <c r="H502" s="153"/>
      <c r="I502" s="153"/>
      <c r="L502" s="153"/>
      <c r="M502" s="153"/>
    </row>
    <row r="503" spans="1:13" x14ac:dyDescent="0.4">
      <c r="A503" s="203">
        <v>4</v>
      </c>
      <c r="B503" s="146">
        <v>63</v>
      </c>
      <c r="C503" s="148" t="str">
        <f t="shared" si="150"/>
        <v>Matthew Robertson</v>
      </c>
      <c r="D503" s="148" t="str">
        <f t="shared" si="151"/>
        <v>Fife</v>
      </c>
      <c r="E503" s="143" t="str">
        <f t="shared" si="152"/>
        <v>LD</v>
      </c>
      <c r="F503" s="313">
        <v>21.6</v>
      </c>
      <c r="H503" s="153"/>
      <c r="I503" s="153"/>
      <c r="L503" s="153"/>
      <c r="M503" s="153"/>
    </row>
    <row r="504" spans="1:13" x14ac:dyDescent="0.4">
      <c r="A504" s="203">
        <v>5</v>
      </c>
      <c r="B504" s="146">
        <v>45</v>
      </c>
      <c r="C504" s="148" t="str">
        <f t="shared" si="150"/>
        <v>Billy Scobie</v>
      </c>
      <c r="D504" s="148" t="str">
        <f t="shared" si="151"/>
        <v>Fife</v>
      </c>
      <c r="E504" s="143" t="str">
        <f t="shared" si="152"/>
        <v>LD</v>
      </c>
      <c r="F504" s="313">
        <v>23</v>
      </c>
      <c r="H504" s="153"/>
      <c r="I504" s="153"/>
      <c r="L504" s="153"/>
      <c r="M504" s="153"/>
    </row>
    <row r="505" spans="1:13" x14ac:dyDescent="0.4">
      <c r="A505" s="203">
        <v>6</v>
      </c>
      <c r="B505" s="146">
        <v>53</v>
      </c>
      <c r="C505" s="148" t="str">
        <f t="shared" si="150"/>
        <v>Barrie Sanderson</v>
      </c>
      <c r="D505" s="148" t="str">
        <f t="shared" si="151"/>
        <v>Fife</v>
      </c>
      <c r="E505" s="143" t="str">
        <f t="shared" si="152"/>
        <v>LD</v>
      </c>
      <c r="F505" s="313">
        <v>26.3</v>
      </c>
      <c r="H505" s="153"/>
      <c r="I505" s="153"/>
      <c r="L505" s="153"/>
      <c r="M505" s="153"/>
    </row>
    <row r="506" spans="1:13" x14ac:dyDescent="0.4">
      <c r="A506" s="203">
        <v>7</v>
      </c>
      <c r="B506" s="146"/>
      <c r="C506" s="148" t="e">
        <f t="shared" si="150"/>
        <v>#N/A</v>
      </c>
      <c r="D506" s="148" t="e">
        <f t="shared" si="151"/>
        <v>#N/A</v>
      </c>
      <c r="E506" s="143" t="e">
        <f t="shared" si="152"/>
        <v>#N/A</v>
      </c>
      <c r="F506" s="313"/>
      <c r="H506" s="153"/>
      <c r="I506" s="153"/>
      <c r="L506" s="153"/>
      <c r="M506" s="153"/>
    </row>
    <row r="507" spans="1:13" x14ac:dyDescent="0.4">
      <c r="B507" s="144"/>
      <c r="C507" s="148"/>
      <c r="D507" s="148"/>
      <c r="E507" s="143"/>
      <c r="F507" s="148"/>
      <c r="H507" s="153"/>
      <c r="I507" s="153"/>
      <c r="L507" s="153"/>
      <c r="M507" s="153"/>
    </row>
    <row r="508" spans="1:13" x14ac:dyDescent="0.4">
      <c r="A508" s="203" t="s">
        <v>0</v>
      </c>
      <c r="B508" s="315" t="s">
        <v>81</v>
      </c>
      <c r="C508" s="151" t="str">
        <f>VLOOKUP(B508,timetabletrack,2)</f>
        <v>60m +12 Secs</v>
      </c>
      <c r="D508" s="204" t="str">
        <f>VLOOKUP(B508,timetabletrack,3)</f>
        <v>Male</v>
      </c>
      <c r="E508" s="204" t="s">
        <v>26</v>
      </c>
      <c r="F508" s="151" t="s">
        <v>31</v>
      </c>
      <c r="H508" s="153"/>
      <c r="I508" s="153"/>
      <c r="L508" s="153"/>
      <c r="M508" s="153"/>
    </row>
    <row r="509" spans="1:13" x14ac:dyDescent="0.4">
      <c r="A509" s="203" t="s">
        <v>29</v>
      </c>
      <c r="B509" s="315" t="s">
        <v>30</v>
      </c>
      <c r="C509" s="151"/>
      <c r="D509" s="151"/>
      <c r="E509" s="204"/>
      <c r="F509" s="151" t="s">
        <v>45</v>
      </c>
      <c r="H509" s="153"/>
      <c r="I509" s="153"/>
    </row>
    <row r="510" spans="1:13" x14ac:dyDescent="0.4">
      <c r="A510" s="203">
        <v>1</v>
      </c>
      <c r="B510" s="146">
        <v>187</v>
      </c>
      <c r="C510" s="148" t="str">
        <f t="shared" ref="C510:C515" si="153">VLOOKUP($B510,athletes,2)</f>
        <v>Neil Pennycook</v>
      </c>
      <c r="D510" s="148" t="str">
        <f t="shared" ref="D510:D515" si="154">VLOOKUP($B510,athletes,3)</f>
        <v>Perth/Tayside</v>
      </c>
      <c r="E510" s="143" t="str">
        <f t="shared" ref="E510:E515" si="155">VLOOKUP($B510,athletes,4)</f>
        <v>LD</v>
      </c>
      <c r="F510" s="313">
        <v>12.6</v>
      </c>
      <c r="H510" s="153"/>
      <c r="I510" s="153"/>
    </row>
    <row r="511" spans="1:13" x14ac:dyDescent="0.4">
      <c r="A511" s="203">
        <v>2</v>
      </c>
      <c r="B511" s="146">
        <v>185</v>
      </c>
      <c r="C511" s="148" t="str">
        <f t="shared" si="153"/>
        <v>Ryan Devlin</v>
      </c>
      <c r="D511" s="148" t="str">
        <f t="shared" si="154"/>
        <v>Perth/Tayside</v>
      </c>
      <c r="E511" s="143" t="str">
        <f t="shared" si="155"/>
        <v>LD</v>
      </c>
      <c r="F511" s="313">
        <v>14.6</v>
      </c>
      <c r="H511" s="153"/>
      <c r="I511" s="153"/>
    </row>
    <row r="512" spans="1:13" x14ac:dyDescent="0.4">
      <c r="A512" s="203">
        <v>3</v>
      </c>
      <c r="B512" s="146">
        <v>72</v>
      </c>
      <c r="C512" s="148" t="str">
        <f t="shared" si="153"/>
        <v>Stuart Orlovski</v>
      </c>
      <c r="D512" s="148" t="str">
        <f t="shared" si="154"/>
        <v>Fife</v>
      </c>
      <c r="E512" s="143" t="str">
        <f t="shared" si="155"/>
        <v>LD</v>
      </c>
      <c r="F512" s="313">
        <v>16.600000000000001</v>
      </c>
      <c r="H512" s="153"/>
      <c r="I512" s="153"/>
    </row>
    <row r="513" spans="1:13" x14ac:dyDescent="0.4">
      <c r="A513" s="203">
        <v>4</v>
      </c>
      <c r="B513" s="146">
        <v>17</v>
      </c>
      <c r="C513" s="148" t="str">
        <f t="shared" si="153"/>
        <v>Neil McEwan</v>
      </c>
      <c r="D513" s="148" t="str">
        <f t="shared" si="154"/>
        <v>Fife</v>
      </c>
      <c r="E513" s="143" t="str">
        <f t="shared" si="155"/>
        <v>LD</v>
      </c>
      <c r="F513" s="313">
        <v>15.6</v>
      </c>
      <c r="H513" s="153"/>
      <c r="I513" s="153"/>
    </row>
    <row r="514" spans="1:13" x14ac:dyDescent="0.4">
      <c r="A514" s="203">
        <v>5</v>
      </c>
      <c r="B514" s="146">
        <v>48</v>
      </c>
      <c r="C514" s="148" t="str">
        <f t="shared" si="153"/>
        <v>Eric Boyle</v>
      </c>
      <c r="D514" s="148" t="str">
        <f t="shared" si="154"/>
        <v>Fife</v>
      </c>
      <c r="E514" s="143" t="str">
        <f t="shared" si="155"/>
        <v>LD</v>
      </c>
      <c r="F514" s="313">
        <v>16.600000000000001</v>
      </c>
      <c r="H514" s="153"/>
      <c r="I514" s="153"/>
      <c r="L514" s="153"/>
      <c r="M514" s="153"/>
    </row>
    <row r="515" spans="1:13" x14ac:dyDescent="0.4">
      <c r="A515" s="203">
        <v>8</v>
      </c>
      <c r="B515" s="146"/>
      <c r="C515" s="148" t="e">
        <f t="shared" si="153"/>
        <v>#N/A</v>
      </c>
      <c r="D515" s="148" t="e">
        <f t="shared" si="154"/>
        <v>#N/A</v>
      </c>
      <c r="E515" s="143" t="e">
        <f t="shared" si="155"/>
        <v>#N/A</v>
      </c>
      <c r="F515" s="313"/>
      <c r="I515" s="153"/>
      <c r="L515" s="153"/>
      <c r="M515" s="153"/>
    </row>
    <row r="516" spans="1:13" x14ac:dyDescent="0.4">
      <c r="B516" s="144"/>
      <c r="C516" s="148"/>
      <c r="D516" s="148"/>
      <c r="E516" s="143"/>
      <c r="F516" s="148"/>
      <c r="I516" s="153"/>
      <c r="L516" s="153"/>
      <c r="M516" s="153"/>
    </row>
    <row r="517" spans="1:13" x14ac:dyDescent="0.4">
      <c r="A517" s="203" t="s">
        <v>0</v>
      </c>
      <c r="B517" s="315" t="s">
        <v>82</v>
      </c>
      <c r="C517" s="151" t="str">
        <f>VLOOKUP(B517,timetabletrack,2)</f>
        <v>60m +12 Secs</v>
      </c>
      <c r="D517" s="204" t="str">
        <f>VLOOKUP(B517,timetabletrack,3)</f>
        <v>Male</v>
      </c>
      <c r="E517" s="204" t="s">
        <v>26</v>
      </c>
      <c r="F517" s="151" t="s">
        <v>31</v>
      </c>
      <c r="I517" s="153"/>
      <c r="L517" s="153"/>
      <c r="M517" s="153"/>
    </row>
    <row r="518" spans="1:13" x14ac:dyDescent="0.4">
      <c r="A518" s="203" t="s">
        <v>29</v>
      </c>
      <c r="B518" s="315" t="s">
        <v>30</v>
      </c>
      <c r="C518" s="151"/>
      <c r="D518" s="151"/>
      <c r="E518" s="204"/>
      <c r="F518" s="151" t="s">
        <v>45</v>
      </c>
      <c r="I518" s="153"/>
      <c r="L518" s="153"/>
      <c r="M518" s="153"/>
    </row>
    <row r="519" spans="1:13" x14ac:dyDescent="0.4">
      <c r="A519" s="203">
        <v>1</v>
      </c>
      <c r="B519" s="146">
        <v>44</v>
      </c>
      <c r="C519" s="148" t="str">
        <f t="shared" ref="C519:C525" si="156">VLOOKUP($B519,athletes,2)</f>
        <v>Stephen Russell</v>
      </c>
      <c r="D519" s="148" t="str">
        <f t="shared" ref="D519:D525" si="157">VLOOKUP($B519,athletes,3)</f>
        <v>Fife</v>
      </c>
      <c r="E519" s="143" t="str">
        <f t="shared" ref="E519:E525" si="158">VLOOKUP($B519,athletes,4)</f>
        <v>LD</v>
      </c>
      <c r="F519" s="313">
        <v>10.1</v>
      </c>
      <c r="I519" s="153"/>
      <c r="L519" s="153"/>
      <c r="M519" s="153"/>
    </row>
    <row r="520" spans="1:13" x14ac:dyDescent="0.4">
      <c r="A520" s="203">
        <v>2</v>
      </c>
      <c r="B520" s="146">
        <v>55</v>
      </c>
      <c r="C520" s="148" t="str">
        <f t="shared" si="156"/>
        <v>David Nicol</v>
      </c>
      <c r="D520" s="148" t="str">
        <f t="shared" si="157"/>
        <v>Fife</v>
      </c>
      <c r="E520" s="143" t="str">
        <f t="shared" si="158"/>
        <v>LD</v>
      </c>
      <c r="F520" s="313">
        <v>13.9</v>
      </c>
      <c r="I520" s="153"/>
      <c r="L520" s="153"/>
      <c r="M520" s="153"/>
    </row>
    <row r="521" spans="1:13" x14ac:dyDescent="0.4">
      <c r="A521" s="203">
        <v>3</v>
      </c>
      <c r="B521" s="146">
        <v>197</v>
      </c>
      <c r="C521" s="148" t="str">
        <f t="shared" si="156"/>
        <v>Neil McAdam</v>
      </c>
      <c r="D521" s="148" t="str">
        <f t="shared" si="157"/>
        <v>West of Scotland</v>
      </c>
      <c r="E521" s="143" t="str">
        <f t="shared" si="158"/>
        <v>LD</v>
      </c>
      <c r="F521" s="313">
        <v>14.2</v>
      </c>
      <c r="I521" s="153"/>
      <c r="L521" s="153"/>
      <c r="M521" s="153"/>
    </row>
    <row r="522" spans="1:13" x14ac:dyDescent="0.4">
      <c r="A522" s="203">
        <v>4</v>
      </c>
      <c r="B522" s="146">
        <v>166</v>
      </c>
      <c r="C522" s="148" t="str">
        <f t="shared" si="156"/>
        <v>Clive Mappin</v>
      </c>
      <c r="D522" s="148" t="str">
        <f t="shared" si="157"/>
        <v>Highland</v>
      </c>
      <c r="E522" s="143" t="str">
        <f t="shared" si="158"/>
        <v>LD</v>
      </c>
      <c r="F522" s="313">
        <v>14.7</v>
      </c>
      <c r="I522" s="153"/>
      <c r="L522" s="153"/>
      <c r="M522" s="153"/>
    </row>
    <row r="523" spans="1:13" x14ac:dyDescent="0.4">
      <c r="A523" s="203">
        <v>5</v>
      </c>
      <c r="B523" s="146">
        <v>51</v>
      </c>
      <c r="C523" s="148" t="str">
        <f t="shared" si="156"/>
        <v>Matthew Gun</v>
      </c>
      <c r="D523" s="148" t="str">
        <f t="shared" si="157"/>
        <v>Fife</v>
      </c>
      <c r="E523" s="143" t="str">
        <f t="shared" si="158"/>
        <v>LD</v>
      </c>
      <c r="F523" s="313">
        <v>15.5</v>
      </c>
      <c r="I523" s="153"/>
    </row>
    <row r="524" spans="1:13" x14ac:dyDescent="0.4">
      <c r="A524" s="203">
        <v>6</v>
      </c>
      <c r="B524" s="146">
        <v>182</v>
      </c>
      <c r="C524" s="148" t="str">
        <f t="shared" si="156"/>
        <v>Ross Doig</v>
      </c>
      <c r="D524" s="148" t="str">
        <f t="shared" si="157"/>
        <v>Perth/Tayside</v>
      </c>
      <c r="E524" s="143" t="str">
        <f t="shared" si="158"/>
        <v>LD</v>
      </c>
      <c r="F524" s="313">
        <v>16.8</v>
      </c>
      <c r="I524" s="153"/>
      <c r="L524" s="153"/>
      <c r="M524" s="153"/>
    </row>
    <row r="525" spans="1:13" x14ac:dyDescent="0.4">
      <c r="A525" s="203">
        <v>7</v>
      </c>
      <c r="B525" s="146"/>
      <c r="C525" s="148" t="e">
        <f t="shared" si="156"/>
        <v>#N/A</v>
      </c>
      <c r="D525" s="148" t="e">
        <f t="shared" si="157"/>
        <v>#N/A</v>
      </c>
      <c r="E525" s="143" t="e">
        <f t="shared" si="158"/>
        <v>#N/A</v>
      </c>
      <c r="F525" s="313"/>
      <c r="I525" s="153"/>
      <c r="L525" s="153"/>
      <c r="M525" s="153"/>
    </row>
    <row r="526" spans="1:13" x14ac:dyDescent="0.4">
      <c r="B526" s="144"/>
      <c r="C526" s="148"/>
      <c r="D526" s="148"/>
      <c r="E526" s="143"/>
      <c r="F526" s="148"/>
      <c r="I526" s="153"/>
      <c r="L526" s="153"/>
      <c r="M526" s="153"/>
    </row>
    <row r="527" spans="1:13" x14ac:dyDescent="0.4">
      <c r="A527" s="203" t="s">
        <v>0</v>
      </c>
      <c r="B527" s="315" t="s">
        <v>83</v>
      </c>
      <c r="C527" s="151" t="str">
        <f>VLOOKUP(B527,timetabletrack,2)</f>
        <v>60m +12 Secs</v>
      </c>
      <c r="D527" s="204" t="str">
        <f>VLOOKUP(B527,timetabletrack,3)</f>
        <v>Male</v>
      </c>
      <c r="E527" s="204" t="s">
        <v>26</v>
      </c>
      <c r="F527" s="151" t="s">
        <v>31</v>
      </c>
      <c r="I527" s="153"/>
      <c r="L527" s="153"/>
      <c r="M527" s="153"/>
    </row>
    <row r="528" spans="1:13" x14ac:dyDescent="0.4">
      <c r="A528" s="203" t="s">
        <v>29</v>
      </c>
      <c r="B528" s="315" t="s">
        <v>30</v>
      </c>
      <c r="C528" s="151"/>
      <c r="D528" s="151"/>
      <c r="E528" s="204"/>
      <c r="F528" s="151" t="s">
        <v>45</v>
      </c>
      <c r="I528" s="153"/>
    </row>
    <row r="529" spans="1:13" x14ac:dyDescent="0.4">
      <c r="A529" s="203">
        <v>1</v>
      </c>
      <c r="B529" s="146">
        <v>165</v>
      </c>
      <c r="C529" s="148" t="str">
        <f t="shared" ref="C529:C535" si="159">VLOOKUP($B529,athletes,2)</f>
        <v>David Gunn</v>
      </c>
      <c r="D529" s="148" t="str">
        <f t="shared" ref="D529:D535" si="160">VLOOKUP($B529,athletes,3)</f>
        <v>Highland</v>
      </c>
      <c r="E529" s="143" t="str">
        <f t="shared" ref="E529:E535" si="161">VLOOKUP($B529,athletes,4)</f>
        <v>LD</v>
      </c>
      <c r="F529" s="313">
        <v>9.9</v>
      </c>
      <c r="I529" s="153"/>
      <c r="L529" s="153"/>
      <c r="M529" s="153"/>
    </row>
    <row r="530" spans="1:13" x14ac:dyDescent="0.4">
      <c r="A530" s="203">
        <v>2</v>
      </c>
      <c r="B530" s="146">
        <v>49</v>
      </c>
      <c r="C530" s="148" t="str">
        <f t="shared" si="159"/>
        <v>James Murphy</v>
      </c>
      <c r="D530" s="148" t="str">
        <f t="shared" si="160"/>
        <v>Fife</v>
      </c>
      <c r="E530" s="143" t="str">
        <f t="shared" si="161"/>
        <v>LD</v>
      </c>
      <c r="F530" s="313">
        <v>11.5</v>
      </c>
      <c r="I530" s="153"/>
      <c r="L530" s="153"/>
      <c r="M530" s="153"/>
    </row>
    <row r="531" spans="1:13" x14ac:dyDescent="0.4">
      <c r="A531" s="203">
        <v>3</v>
      </c>
      <c r="B531" s="146">
        <v>27</v>
      </c>
      <c r="C531" s="148" t="str">
        <f t="shared" si="159"/>
        <v>Craig Hunter</v>
      </c>
      <c r="D531" s="148" t="str">
        <f t="shared" si="160"/>
        <v>Fife</v>
      </c>
      <c r="E531" s="143" t="str">
        <f t="shared" si="161"/>
        <v>LD</v>
      </c>
      <c r="F531" s="313">
        <v>12.1</v>
      </c>
      <c r="I531" s="153"/>
      <c r="L531" s="153"/>
      <c r="M531" s="153"/>
    </row>
    <row r="532" spans="1:13" x14ac:dyDescent="0.4">
      <c r="A532" s="203">
        <v>4</v>
      </c>
      <c r="B532" s="146">
        <v>70</v>
      </c>
      <c r="C532" s="148" t="str">
        <f t="shared" si="159"/>
        <v>Steven Thackray</v>
      </c>
      <c r="D532" s="148" t="str">
        <f t="shared" si="160"/>
        <v>Fife</v>
      </c>
      <c r="E532" s="143" t="str">
        <f t="shared" si="161"/>
        <v>LD</v>
      </c>
      <c r="F532" s="313">
        <v>12.5</v>
      </c>
      <c r="I532" s="153"/>
      <c r="L532" s="153"/>
      <c r="M532" s="153"/>
    </row>
    <row r="533" spans="1:13" x14ac:dyDescent="0.4">
      <c r="A533" s="203">
        <v>5</v>
      </c>
      <c r="B533" s="146">
        <v>54</v>
      </c>
      <c r="C533" s="148" t="str">
        <f t="shared" si="159"/>
        <v>Billy Masterton</v>
      </c>
      <c r="D533" s="148" t="str">
        <f t="shared" si="160"/>
        <v>Fife</v>
      </c>
      <c r="E533" s="143" t="str">
        <f t="shared" si="161"/>
        <v>LD</v>
      </c>
      <c r="F533" s="313">
        <v>13.7</v>
      </c>
      <c r="I533" s="153"/>
      <c r="L533" s="153"/>
      <c r="M533" s="153"/>
    </row>
    <row r="534" spans="1:13" x14ac:dyDescent="0.4">
      <c r="A534" s="203">
        <v>6</v>
      </c>
      <c r="B534" s="146">
        <v>158</v>
      </c>
      <c r="C534" s="148" t="str">
        <f t="shared" si="159"/>
        <v>Conor Whannell</v>
      </c>
      <c r="D534" s="148" t="str">
        <f t="shared" si="160"/>
        <v>Forth Valley</v>
      </c>
      <c r="E534" s="143" t="str">
        <f t="shared" si="161"/>
        <v>PD</v>
      </c>
      <c r="F534" s="313">
        <v>15.3</v>
      </c>
      <c r="I534" s="153"/>
      <c r="L534" s="153"/>
      <c r="M534" s="153"/>
    </row>
    <row r="535" spans="1:13" x14ac:dyDescent="0.4">
      <c r="A535" s="203">
        <v>7</v>
      </c>
      <c r="B535" s="146"/>
      <c r="C535" s="148" t="e">
        <f t="shared" si="159"/>
        <v>#N/A</v>
      </c>
      <c r="D535" s="148" t="e">
        <f t="shared" si="160"/>
        <v>#N/A</v>
      </c>
      <c r="E535" s="143" t="e">
        <f t="shared" si="161"/>
        <v>#N/A</v>
      </c>
      <c r="F535" s="313"/>
      <c r="I535" s="153"/>
      <c r="L535" s="153"/>
      <c r="M535" s="153"/>
    </row>
    <row r="536" spans="1:13" x14ac:dyDescent="0.4">
      <c r="B536" s="144"/>
      <c r="C536" s="148"/>
      <c r="D536" s="148"/>
      <c r="E536" s="143"/>
      <c r="F536" s="148"/>
      <c r="I536" s="153"/>
      <c r="L536" s="153"/>
      <c r="M536" s="153"/>
    </row>
    <row r="537" spans="1:13" x14ac:dyDescent="0.4">
      <c r="A537" s="203" t="s">
        <v>0</v>
      </c>
      <c r="B537" s="315" t="s">
        <v>84</v>
      </c>
      <c r="C537" s="151" t="str">
        <f>VLOOKUP(B537,timetabletrack,2)</f>
        <v xml:space="preserve">60m +12 Secs </v>
      </c>
      <c r="D537" s="204" t="str">
        <f>VLOOKUP(B537,timetabletrack,3)</f>
        <v>Male</v>
      </c>
      <c r="E537" s="204" t="s">
        <v>26</v>
      </c>
      <c r="F537" s="151" t="s">
        <v>31</v>
      </c>
      <c r="I537" s="153"/>
      <c r="L537" s="153"/>
      <c r="M537" s="153"/>
    </row>
    <row r="538" spans="1:13" x14ac:dyDescent="0.4">
      <c r="A538" s="203" t="s">
        <v>29</v>
      </c>
      <c r="B538" s="315" t="s">
        <v>30</v>
      </c>
      <c r="C538" s="151"/>
      <c r="D538" s="151"/>
      <c r="E538" s="204"/>
      <c r="F538" s="151" t="s">
        <v>45</v>
      </c>
      <c r="I538" s="153"/>
      <c r="L538" s="153"/>
      <c r="M538" s="153"/>
    </row>
    <row r="539" spans="1:13" x14ac:dyDescent="0.4">
      <c r="A539" s="203">
        <v>1</v>
      </c>
      <c r="B539" s="146">
        <v>119</v>
      </c>
      <c r="C539" s="148" t="str">
        <f t="shared" ref="C539:C545" si="162">VLOOKUP($B539,athletes,2)</f>
        <v>Robbie Simpson</v>
      </c>
      <c r="D539" s="148" t="str">
        <f t="shared" ref="D539:D545" si="163">VLOOKUP($B539,athletes,3)</f>
        <v>Fife</v>
      </c>
      <c r="E539" s="143" t="str">
        <f t="shared" ref="E539:E545" si="164">VLOOKUP($B539,athletes,4)</f>
        <v>VI</v>
      </c>
      <c r="F539" s="313">
        <v>9.6999999999999993</v>
      </c>
      <c r="G539" s="87" t="s">
        <v>464</v>
      </c>
      <c r="I539" s="153"/>
      <c r="L539" s="153"/>
      <c r="M539" s="153"/>
    </row>
    <row r="540" spans="1:13" x14ac:dyDescent="0.4">
      <c r="A540" s="203">
        <v>2</v>
      </c>
      <c r="B540" s="146">
        <v>31</v>
      </c>
      <c r="C540" s="148" t="str">
        <f t="shared" si="162"/>
        <v>Ryan Paterson</v>
      </c>
      <c r="D540" s="148" t="str">
        <f t="shared" si="163"/>
        <v>Fife</v>
      </c>
      <c r="E540" s="143" t="str">
        <f t="shared" si="164"/>
        <v>LD</v>
      </c>
      <c r="F540" s="313">
        <v>11.3</v>
      </c>
      <c r="I540" s="153"/>
      <c r="L540" s="153"/>
      <c r="M540" s="153"/>
    </row>
    <row r="541" spans="1:13" x14ac:dyDescent="0.4">
      <c r="A541" s="203">
        <v>3</v>
      </c>
      <c r="B541" s="146">
        <v>209</v>
      </c>
      <c r="C541" s="148" t="str">
        <f t="shared" si="162"/>
        <v>Billy Goodall</v>
      </c>
      <c r="D541" s="148" t="str">
        <f t="shared" si="163"/>
        <v>West of Scotland</v>
      </c>
      <c r="E541" s="143" t="str">
        <f t="shared" si="164"/>
        <v>LD</v>
      </c>
      <c r="F541" s="313">
        <v>12</v>
      </c>
      <c r="I541" s="153"/>
      <c r="L541" s="153"/>
      <c r="M541" s="153"/>
    </row>
    <row r="542" spans="1:13" x14ac:dyDescent="0.4">
      <c r="A542" s="203">
        <v>4</v>
      </c>
      <c r="B542" s="146">
        <v>61</v>
      </c>
      <c r="C542" s="148" t="str">
        <f t="shared" si="162"/>
        <v>Kevin Rowe</v>
      </c>
      <c r="D542" s="148" t="str">
        <f t="shared" si="163"/>
        <v>Fife</v>
      </c>
      <c r="E542" s="143" t="str">
        <f t="shared" si="164"/>
        <v>LD</v>
      </c>
      <c r="F542" s="313">
        <v>12.2</v>
      </c>
      <c r="I542" s="153"/>
      <c r="L542" s="153"/>
      <c r="M542" s="153"/>
    </row>
    <row r="543" spans="1:13" x14ac:dyDescent="0.4">
      <c r="A543" s="203">
        <v>5</v>
      </c>
      <c r="B543" s="146">
        <v>59</v>
      </c>
      <c r="C543" s="148" t="str">
        <f t="shared" si="162"/>
        <v>John Lockhart</v>
      </c>
      <c r="D543" s="148" t="str">
        <f t="shared" si="163"/>
        <v>Fife</v>
      </c>
      <c r="E543" s="143" t="str">
        <f t="shared" si="164"/>
        <v>LD</v>
      </c>
      <c r="F543" s="313">
        <v>12.5</v>
      </c>
      <c r="I543" s="153"/>
      <c r="L543" s="153"/>
      <c r="M543" s="153"/>
    </row>
    <row r="544" spans="1:13" x14ac:dyDescent="0.4">
      <c r="A544" s="203">
        <v>6</v>
      </c>
      <c r="B544" s="146">
        <v>180</v>
      </c>
      <c r="C544" s="148" t="str">
        <f t="shared" si="162"/>
        <v>Andrew Machan</v>
      </c>
      <c r="D544" s="148" t="str">
        <f t="shared" si="163"/>
        <v>Perth/Tayside</v>
      </c>
      <c r="E544" s="143" t="str">
        <f t="shared" si="164"/>
        <v>LD</v>
      </c>
      <c r="F544" s="313">
        <v>13.2</v>
      </c>
      <c r="I544" s="153"/>
      <c r="L544" s="153"/>
      <c r="M544" s="153"/>
    </row>
    <row r="545" spans="1:13" x14ac:dyDescent="0.4">
      <c r="A545" s="203">
        <v>7</v>
      </c>
      <c r="B545" s="146"/>
      <c r="C545" s="148" t="e">
        <f t="shared" si="162"/>
        <v>#N/A</v>
      </c>
      <c r="D545" s="148" t="e">
        <f t="shared" si="163"/>
        <v>#N/A</v>
      </c>
      <c r="E545" s="143" t="e">
        <f t="shared" si="164"/>
        <v>#N/A</v>
      </c>
      <c r="F545" s="313"/>
      <c r="I545" s="153"/>
      <c r="L545" s="153"/>
      <c r="M545" s="153"/>
    </row>
    <row r="546" spans="1:13" x14ac:dyDescent="0.4">
      <c r="B546" s="144"/>
      <c r="C546" s="148"/>
      <c r="D546" s="148"/>
      <c r="E546" s="143"/>
      <c r="F546" s="148"/>
      <c r="I546" s="153"/>
      <c r="L546" s="153"/>
      <c r="M546" s="153"/>
    </row>
    <row r="547" spans="1:13" x14ac:dyDescent="0.4">
      <c r="A547" s="203" t="s">
        <v>0</v>
      </c>
      <c r="B547" s="315" t="s">
        <v>85</v>
      </c>
      <c r="C547" s="151" t="str">
        <f>VLOOKUP(B547,timetabletrack,2)</f>
        <v>60m 11-12Secs</v>
      </c>
      <c r="D547" s="204" t="str">
        <f>VLOOKUP(B547,timetabletrack,3)</f>
        <v>Male</v>
      </c>
      <c r="E547" s="204" t="s">
        <v>26</v>
      </c>
      <c r="F547" s="151" t="s">
        <v>31</v>
      </c>
      <c r="I547" s="153"/>
      <c r="L547" s="153"/>
      <c r="M547" s="153"/>
    </row>
    <row r="548" spans="1:13" x14ac:dyDescent="0.4">
      <c r="A548" s="203" t="s">
        <v>29</v>
      </c>
      <c r="B548" s="315" t="s">
        <v>30</v>
      </c>
      <c r="C548" s="151"/>
      <c r="D548" s="151"/>
      <c r="E548" s="204"/>
      <c r="F548" s="151" t="s">
        <v>45</v>
      </c>
      <c r="I548" s="153"/>
      <c r="L548" s="153"/>
      <c r="M548" s="153"/>
    </row>
    <row r="549" spans="1:13" x14ac:dyDescent="0.4">
      <c r="A549" s="203">
        <v>1</v>
      </c>
      <c r="B549" s="146">
        <v>22</v>
      </c>
      <c r="C549" s="148" t="str">
        <f t="shared" ref="C549:C556" si="165">VLOOKUP($B549,athletes,2)</f>
        <v>Graham Law</v>
      </c>
      <c r="D549" s="148" t="str">
        <f t="shared" ref="D549:D556" si="166">VLOOKUP($B549,athletes,3)</f>
        <v>Fife</v>
      </c>
      <c r="E549" s="143" t="str">
        <f t="shared" ref="E549:E556" si="167">VLOOKUP($B549,athletes,4)</f>
        <v>LD</v>
      </c>
      <c r="F549" s="313">
        <v>10.199999999999999</v>
      </c>
      <c r="I549" s="153"/>
      <c r="L549" s="153"/>
      <c r="M549" s="153"/>
    </row>
    <row r="550" spans="1:13" x14ac:dyDescent="0.4">
      <c r="A550" s="203">
        <v>2</v>
      </c>
      <c r="B550" s="146">
        <v>32</v>
      </c>
      <c r="C550" s="148" t="str">
        <f t="shared" si="165"/>
        <v>Wayne Halliday</v>
      </c>
      <c r="D550" s="148" t="str">
        <f t="shared" si="166"/>
        <v>Fife</v>
      </c>
      <c r="E550" s="143" t="str">
        <f t="shared" si="167"/>
        <v>LD</v>
      </c>
      <c r="F550" s="313">
        <v>10.6</v>
      </c>
      <c r="I550" s="153"/>
      <c r="L550" s="153"/>
      <c r="M550" s="153"/>
    </row>
    <row r="551" spans="1:13" x14ac:dyDescent="0.4">
      <c r="A551" s="203">
        <v>3</v>
      </c>
      <c r="B551" s="146">
        <v>40</v>
      </c>
      <c r="C551" s="148" t="str">
        <f t="shared" si="165"/>
        <v>Glen Miller</v>
      </c>
      <c r="D551" s="148" t="str">
        <f t="shared" si="166"/>
        <v>Fife</v>
      </c>
      <c r="E551" s="143" t="str">
        <f t="shared" si="167"/>
        <v>LD</v>
      </c>
      <c r="F551" s="313">
        <v>10.7</v>
      </c>
      <c r="I551" s="153"/>
      <c r="L551" s="153"/>
      <c r="M551" s="153"/>
    </row>
    <row r="552" spans="1:13" x14ac:dyDescent="0.4">
      <c r="A552" s="203">
        <v>4</v>
      </c>
      <c r="B552" s="146">
        <v>47</v>
      </c>
      <c r="C552" s="148" t="str">
        <f t="shared" si="165"/>
        <v>Craig Stephen</v>
      </c>
      <c r="D552" s="148" t="str">
        <f t="shared" si="166"/>
        <v>Fife</v>
      </c>
      <c r="E552" s="143" t="str">
        <f t="shared" si="167"/>
        <v>LD</v>
      </c>
      <c r="F552" s="313">
        <v>10.7</v>
      </c>
      <c r="I552" s="153"/>
    </row>
    <row r="553" spans="1:13" x14ac:dyDescent="0.4">
      <c r="A553" s="203">
        <v>5</v>
      </c>
      <c r="B553" s="146">
        <v>26</v>
      </c>
      <c r="C553" s="148" t="str">
        <f t="shared" si="165"/>
        <v>Craig Bernard</v>
      </c>
      <c r="D553" s="148" t="str">
        <f t="shared" si="166"/>
        <v>Fife</v>
      </c>
      <c r="E553" s="143" t="str">
        <f t="shared" si="167"/>
        <v>LD</v>
      </c>
      <c r="F553" s="313">
        <v>10.8</v>
      </c>
      <c r="I553" s="153"/>
      <c r="L553" s="153"/>
      <c r="M553" s="153"/>
    </row>
    <row r="554" spans="1:13" x14ac:dyDescent="0.4">
      <c r="A554" s="203">
        <v>6</v>
      </c>
      <c r="B554" s="146">
        <v>33</v>
      </c>
      <c r="C554" s="148" t="str">
        <f t="shared" si="165"/>
        <v>Wyane Moreland</v>
      </c>
      <c r="D554" s="148" t="str">
        <f t="shared" si="166"/>
        <v>Fife</v>
      </c>
      <c r="E554" s="143" t="str">
        <f t="shared" si="167"/>
        <v>LD</v>
      </c>
      <c r="F554" s="313">
        <v>11.6</v>
      </c>
      <c r="I554" s="153"/>
      <c r="L554" s="153"/>
      <c r="M554" s="153"/>
    </row>
    <row r="555" spans="1:13" x14ac:dyDescent="0.4">
      <c r="A555" s="203">
        <v>7</v>
      </c>
      <c r="B555" s="146">
        <v>36</v>
      </c>
      <c r="C555" s="148" t="str">
        <f t="shared" si="165"/>
        <v>Conor Mitchell</v>
      </c>
      <c r="D555" s="148" t="str">
        <f t="shared" si="166"/>
        <v>Fife</v>
      </c>
      <c r="E555" s="143" t="str">
        <f t="shared" si="167"/>
        <v>LD</v>
      </c>
      <c r="F555" s="313">
        <v>12</v>
      </c>
      <c r="L555" s="153"/>
      <c r="M555" s="153"/>
    </row>
    <row r="556" spans="1:13" x14ac:dyDescent="0.4">
      <c r="A556" s="203">
        <v>8</v>
      </c>
      <c r="B556" s="146">
        <v>74</v>
      </c>
      <c r="C556" s="148" t="str">
        <f t="shared" si="165"/>
        <v>Tristan Rankine</v>
      </c>
      <c r="D556" s="148" t="str">
        <f t="shared" si="166"/>
        <v>Fife</v>
      </c>
      <c r="E556" s="143" t="str">
        <f t="shared" si="167"/>
        <v>LD</v>
      </c>
      <c r="F556" s="313">
        <v>12.4</v>
      </c>
      <c r="L556" s="153"/>
      <c r="M556" s="153"/>
    </row>
    <row r="557" spans="1:13" x14ac:dyDescent="0.4">
      <c r="B557" s="146"/>
      <c r="C557" s="148"/>
      <c r="D557" s="148"/>
      <c r="E557" s="143"/>
      <c r="F557" s="313"/>
      <c r="L557" s="153"/>
      <c r="M557" s="153"/>
    </row>
    <row r="558" spans="1:13" x14ac:dyDescent="0.4">
      <c r="B558" s="144"/>
      <c r="C558" s="148"/>
      <c r="D558" s="148"/>
      <c r="E558" s="143"/>
      <c r="F558" s="148"/>
      <c r="L558" s="153"/>
      <c r="M558" s="153"/>
    </row>
    <row r="559" spans="1:13" x14ac:dyDescent="0.4">
      <c r="A559" s="203" t="s">
        <v>0</v>
      </c>
      <c r="B559" s="315" t="s">
        <v>86</v>
      </c>
      <c r="C559" s="151" t="str">
        <f>VLOOKUP(B559,timetabletrack,2)</f>
        <v xml:space="preserve">60m 10-11 Secs </v>
      </c>
      <c r="D559" s="204" t="str">
        <f>VLOOKUP(B559,timetabletrack,3)</f>
        <v>Male</v>
      </c>
      <c r="E559" s="204" t="s">
        <v>26</v>
      </c>
      <c r="F559" s="151" t="s">
        <v>31</v>
      </c>
      <c r="L559" s="153"/>
      <c r="M559" s="153"/>
    </row>
    <row r="560" spans="1:13" x14ac:dyDescent="0.4">
      <c r="A560" s="203" t="s">
        <v>29</v>
      </c>
      <c r="B560" s="315" t="s">
        <v>30</v>
      </c>
      <c r="C560" s="151"/>
      <c r="D560" s="151"/>
      <c r="E560" s="204"/>
      <c r="F560" s="151" t="s">
        <v>45</v>
      </c>
      <c r="L560" s="153"/>
      <c r="M560" s="153"/>
    </row>
    <row r="561" spans="1:13" x14ac:dyDescent="0.4">
      <c r="A561" s="203">
        <v>1</v>
      </c>
      <c r="B561" s="146">
        <v>30</v>
      </c>
      <c r="C561" s="148" t="str">
        <f t="shared" ref="C561:C568" si="168">VLOOKUP($B561,athletes,2)</f>
        <v>Rickie Ballingall</v>
      </c>
      <c r="D561" s="148" t="str">
        <f t="shared" ref="D561:D568" si="169">VLOOKUP($B561,athletes,3)</f>
        <v>Fife</v>
      </c>
      <c r="E561" s="143" t="str">
        <f t="shared" ref="E561:E568" si="170">VLOOKUP($B561,athletes,4)</f>
        <v>LD</v>
      </c>
      <c r="F561" s="313">
        <v>9.3000000000000007</v>
      </c>
      <c r="L561" s="153"/>
      <c r="M561" s="153"/>
    </row>
    <row r="562" spans="1:13" x14ac:dyDescent="0.4">
      <c r="A562" s="203">
        <v>2</v>
      </c>
      <c r="B562" s="146">
        <v>7</v>
      </c>
      <c r="C562" s="148" t="str">
        <f t="shared" si="168"/>
        <v>Craig McIntyre</v>
      </c>
      <c r="D562" s="148" t="str">
        <f t="shared" si="169"/>
        <v>Fife</v>
      </c>
      <c r="E562" s="143" t="str">
        <f t="shared" si="170"/>
        <v>LD</v>
      </c>
      <c r="F562" s="313">
        <v>9.4</v>
      </c>
      <c r="L562" s="153"/>
      <c r="M562" s="153"/>
    </row>
    <row r="563" spans="1:13" x14ac:dyDescent="0.4">
      <c r="A563" s="203">
        <v>3</v>
      </c>
      <c r="B563" s="146">
        <v>39</v>
      </c>
      <c r="C563" s="148" t="str">
        <f t="shared" si="168"/>
        <v>David Mair</v>
      </c>
      <c r="D563" s="148" t="str">
        <f t="shared" si="169"/>
        <v>Fife</v>
      </c>
      <c r="E563" s="143" t="str">
        <f t="shared" si="170"/>
        <v>LD</v>
      </c>
      <c r="F563" s="313">
        <v>9.6</v>
      </c>
      <c r="L563" s="153"/>
      <c r="M563" s="153"/>
    </row>
    <row r="564" spans="1:13" x14ac:dyDescent="0.4">
      <c r="A564" s="203">
        <v>4</v>
      </c>
      <c r="B564" s="146">
        <v>245</v>
      </c>
      <c r="C564" s="148" t="str">
        <f t="shared" si="168"/>
        <v>Graham Rosie</v>
      </c>
      <c r="D564" s="148" t="str">
        <f t="shared" si="169"/>
        <v>Tayside</v>
      </c>
      <c r="E564" s="143" t="str">
        <f t="shared" si="170"/>
        <v>LD</v>
      </c>
      <c r="F564" s="313">
        <v>10.199999999999999</v>
      </c>
      <c r="L564" s="153"/>
      <c r="M564" s="153"/>
    </row>
    <row r="565" spans="1:13" x14ac:dyDescent="0.4">
      <c r="A565" s="203">
        <v>5</v>
      </c>
      <c r="B565" s="146">
        <v>213</v>
      </c>
      <c r="C565" s="148" t="str">
        <f t="shared" si="168"/>
        <v>Eddie Simmons</v>
      </c>
      <c r="D565" s="148" t="str">
        <f t="shared" si="169"/>
        <v>West of Scotland</v>
      </c>
      <c r="E565" s="143" t="str">
        <f t="shared" si="170"/>
        <v>LD</v>
      </c>
      <c r="F565" s="313">
        <v>10.3</v>
      </c>
      <c r="L565" s="153"/>
      <c r="M565" s="153"/>
    </row>
    <row r="566" spans="1:13" x14ac:dyDescent="0.4">
      <c r="A566" s="203">
        <v>6</v>
      </c>
      <c r="B566" s="146">
        <v>19</v>
      </c>
      <c r="C566" s="148" t="str">
        <f t="shared" si="168"/>
        <v>Tommy Sinclair</v>
      </c>
      <c r="D566" s="148" t="str">
        <f t="shared" si="169"/>
        <v>Fife</v>
      </c>
      <c r="E566" s="143" t="str">
        <f t="shared" si="170"/>
        <v>LD</v>
      </c>
      <c r="F566" s="313">
        <v>10.6</v>
      </c>
      <c r="L566" s="153"/>
      <c r="M566" s="153"/>
    </row>
    <row r="567" spans="1:13" x14ac:dyDescent="0.4">
      <c r="A567" s="203">
        <v>7</v>
      </c>
      <c r="B567" s="146">
        <v>214</v>
      </c>
      <c r="C567" s="148" t="str">
        <f t="shared" si="168"/>
        <v>Calum McMahon</v>
      </c>
      <c r="D567" s="148" t="str">
        <f t="shared" si="169"/>
        <v>West of Scotland</v>
      </c>
      <c r="E567" s="143" t="str">
        <f t="shared" si="170"/>
        <v>LD</v>
      </c>
      <c r="F567" s="313">
        <v>14</v>
      </c>
      <c r="L567" s="153"/>
      <c r="M567" s="153"/>
    </row>
    <row r="568" spans="1:13" x14ac:dyDescent="0.4">
      <c r="A568" s="203">
        <v>8</v>
      </c>
      <c r="B568" s="146"/>
      <c r="C568" s="148" t="e">
        <f t="shared" si="168"/>
        <v>#N/A</v>
      </c>
      <c r="D568" s="148" t="e">
        <f t="shared" si="169"/>
        <v>#N/A</v>
      </c>
      <c r="E568" s="143" t="e">
        <f t="shared" si="170"/>
        <v>#N/A</v>
      </c>
      <c r="F568" s="313"/>
      <c r="L568" s="153"/>
      <c r="M568" s="153"/>
    </row>
    <row r="569" spans="1:13" x14ac:dyDescent="0.4">
      <c r="B569" s="144"/>
      <c r="C569" s="148"/>
      <c r="D569" s="148"/>
      <c r="E569" s="143"/>
      <c r="F569" s="148"/>
      <c r="L569" s="153"/>
      <c r="M569" s="153"/>
    </row>
    <row r="570" spans="1:13" x14ac:dyDescent="0.4">
      <c r="A570" s="203" t="s">
        <v>0</v>
      </c>
      <c r="B570" s="315" t="s">
        <v>87</v>
      </c>
      <c r="C570" s="151" t="str">
        <f>VLOOKUP(B570,timetabletrack,2)</f>
        <v>60m-9/ 9-10 Secs</v>
      </c>
      <c r="D570" s="204" t="str">
        <f>VLOOKUP(B570,timetabletrack,3)</f>
        <v xml:space="preserve">Male </v>
      </c>
      <c r="E570" s="204" t="s">
        <v>26</v>
      </c>
      <c r="F570" s="151" t="s">
        <v>31</v>
      </c>
      <c r="L570" s="153"/>
      <c r="M570" s="153"/>
    </row>
    <row r="571" spans="1:13" x14ac:dyDescent="0.4">
      <c r="A571" s="203" t="s">
        <v>29</v>
      </c>
      <c r="B571" s="315" t="s">
        <v>30</v>
      </c>
      <c r="C571" s="151"/>
      <c r="D571" s="151"/>
      <c r="E571" s="204"/>
      <c r="F571" s="151" t="s">
        <v>45</v>
      </c>
      <c r="L571" s="153"/>
      <c r="M571" s="153"/>
    </row>
    <row r="572" spans="1:13" x14ac:dyDescent="0.4">
      <c r="A572" s="203">
        <v>1</v>
      </c>
      <c r="B572" s="146">
        <v>35</v>
      </c>
      <c r="C572" s="148" t="str">
        <f t="shared" ref="C572:C579" si="171">VLOOKUP($B572,athletes,2)</f>
        <v>Craig Telford</v>
      </c>
      <c r="D572" s="148" t="str">
        <f t="shared" ref="D572:D579" si="172">VLOOKUP($B572,athletes,3)</f>
        <v>Fife</v>
      </c>
      <c r="E572" s="143" t="str">
        <f t="shared" ref="E572:E579" si="173">VLOOKUP($B572,athletes,4)</f>
        <v>LD</v>
      </c>
      <c r="F572" s="313">
        <v>8.8000000000000007</v>
      </c>
      <c r="L572" s="153"/>
      <c r="M572" s="153"/>
    </row>
    <row r="573" spans="1:13" x14ac:dyDescent="0.4">
      <c r="A573" s="203">
        <v>2</v>
      </c>
      <c r="B573" s="146">
        <v>14</v>
      </c>
      <c r="C573" s="148" t="str">
        <f t="shared" si="171"/>
        <v>Daniel Henderson</v>
      </c>
      <c r="D573" s="148" t="str">
        <f t="shared" si="172"/>
        <v>Fife</v>
      </c>
      <c r="E573" s="143" t="str">
        <f t="shared" si="173"/>
        <v>LD</v>
      </c>
      <c r="F573" s="313">
        <v>9.1</v>
      </c>
      <c r="L573" s="153"/>
      <c r="M573" s="153"/>
    </row>
    <row r="574" spans="1:13" x14ac:dyDescent="0.4">
      <c r="A574" s="203">
        <v>3</v>
      </c>
      <c r="B574" s="146">
        <v>211</v>
      </c>
      <c r="C574" s="148" t="str">
        <f t="shared" si="171"/>
        <v>Alex Oldham</v>
      </c>
      <c r="D574" s="148" t="str">
        <f t="shared" si="172"/>
        <v>West of Scotland</v>
      </c>
      <c r="E574" s="143" t="str">
        <f t="shared" si="173"/>
        <v>LD</v>
      </c>
      <c r="F574" s="313">
        <v>9.6</v>
      </c>
      <c r="L574" s="153"/>
      <c r="M574" s="153"/>
    </row>
    <row r="575" spans="1:13" x14ac:dyDescent="0.4">
      <c r="A575" s="203">
        <v>4</v>
      </c>
      <c r="B575" s="146">
        <v>241</v>
      </c>
      <c r="C575" s="148" t="str">
        <f t="shared" si="171"/>
        <v>Stuart Gebbie</v>
      </c>
      <c r="D575" s="148" t="str">
        <f t="shared" si="172"/>
        <v>Red Star</v>
      </c>
      <c r="E575" s="143" t="str">
        <f t="shared" si="173"/>
        <v>VI</v>
      </c>
      <c r="F575" s="313">
        <v>9.8000000000000007</v>
      </c>
      <c r="L575" s="153"/>
      <c r="M575" s="153"/>
    </row>
    <row r="576" spans="1:13" x14ac:dyDescent="0.4">
      <c r="A576" s="203">
        <v>5</v>
      </c>
      <c r="B576" s="146">
        <v>42</v>
      </c>
      <c r="C576" s="148" t="str">
        <f t="shared" si="171"/>
        <v>John Millar</v>
      </c>
      <c r="D576" s="148" t="str">
        <f t="shared" si="172"/>
        <v>Fife</v>
      </c>
      <c r="E576" s="143" t="str">
        <f t="shared" si="173"/>
        <v>LD</v>
      </c>
      <c r="F576" s="313">
        <v>11.5</v>
      </c>
      <c r="L576" s="153"/>
      <c r="M576" s="153"/>
    </row>
    <row r="577" spans="1:13" x14ac:dyDescent="0.4">
      <c r="A577" s="203">
        <v>6</v>
      </c>
      <c r="B577" s="146">
        <v>43</v>
      </c>
      <c r="C577" s="148" t="str">
        <f t="shared" si="171"/>
        <v>Sandy Allan</v>
      </c>
      <c r="D577" s="148" t="str">
        <f t="shared" si="172"/>
        <v>Fife</v>
      </c>
      <c r="E577" s="143" t="str">
        <f t="shared" si="173"/>
        <v>LD</v>
      </c>
      <c r="F577" s="313">
        <v>11.5</v>
      </c>
      <c r="L577" s="153"/>
      <c r="M577" s="153"/>
    </row>
    <row r="578" spans="1:13" x14ac:dyDescent="0.4">
      <c r="A578" s="203">
        <v>7</v>
      </c>
      <c r="B578" s="146">
        <v>16</v>
      </c>
      <c r="C578" s="148" t="str">
        <f t="shared" si="171"/>
        <v>Mark Glover</v>
      </c>
      <c r="D578" s="148" t="str">
        <f t="shared" si="172"/>
        <v>Fife</v>
      </c>
      <c r="E578" s="143" t="str">
        <f t="shared" si="173"/>
        <v>LD</v>
      </c>
      <c r="F578" s="313">
        <v>11.9</v>
      </c>
    </row>
    <row r="579" spans="1:13" x14ac:dyDescent="0.4">
      <c r="A579" s="203">
        <v>8</v>
      </c>
      <c r="B579" s="146"/>
      <c r="C579" s="148" t="e">
        <f t="shared" si="171"/>
        <v>#N/A</v>
      </c>
      <c r="D579" s="148" t="e">
        <f t="shared" si="172"/>
        <v>#N/A</v>
      </c>
      <c r="E579" s="143" t="e">
        <f t="shared" si="173"/>
        <v>#N/A</v>
      </c>
      <c r="F579" s="313"/>
      <c r="L579" s="153"/>
      <c r="M579" s="153"/>
    </row>
    <row r="580" spans="1:13" x14ac:dyDescent="0.4">
      <c r="B580" s="144"/>
      <c r="C580" s="148"/>
      <c r="D580" s="148"/>
      <c r="E580" s="143"/>
      <c r="F580" s="148"/>
      <c r="L580" s="153"/>
      <c r="M580" s="153"/>
    </row>
    <row r="581" spans="1:13" x14ac:dyDescent="0.4">
      <c r="A581" s="203" t="s">
        <v>0</v>
      </c>
      <c r="B581" s="315" t="s">
        <v>88</v>
      </c>
      <c r="C581" s="151" t="str">
        <f>VLOOKUP(B581,timetabletrack,2)</f>
        <v>60m</v>
      </c>
      <c r="D581" s="204" t="str">
        <f>VLOOKUP(B581,timetabletrack,3)</f>
        <v>Female</v>
      </c>
      <c r="E581" s="204" t="s">
        <v>26</v>
      </c>
      <c r="F581" s="151" t="s">
        <v>31</v>
      </c>
      <c r="L581" s="153"/>
      <c r="M581" s="153"/>
    </row>
    <row r="582" spans="1:13" x14ac:dyDescent="0.4">
      <c r="A582" s="203" t="s">
        <v>29</v>
      </c>
      <c r="B582" s="315" t="s">
        <v>30</v>
      </c>
      <c r="C582" s="151"/>
      <c r="D582" s="151"/>
      <c r="E582" s="204"/>
      <c r="F582" s="151" t="s">
        <v>45</v>
      </c>
      <c r="L582" s="153"/>
      <c r="M582" s="153"/>
    </row>
    <row r="583" spans="1:13" x14ac:dyDescent="0.4">
      <c r="A583" s="203">
        <v>1</v>
      </c>
      <c r="B583" s="146">
        <v>230</v>
      </c>
      <c r="C583" s="148" t="str">
        <f t="shared" ref="C583:C588" si="174">VLOOKUP($B583,athletes,2)</f>
        <v>Hannah Archibald</v>
      </c>
      <c r="D583" s="148" t="str">
        <f t="shared" ref="D583:D588" si="175">VLOOKUP($B583,athletes,3)</f>
        <v>Red Star</v>
      </c>
      <c r="E583" s="143" t="str">
        <f t="shared" ref="E583:E588" si="176">VLOOKUP($B583,athletes,4)</f>
        <v>RR3</v>
      </c>
      <c r="F583" s="313">
        <v>15.5</v>
      </c>
      <c r="G583" s="87" t="s">
        <v>464</v>
      </c>
      <c r="L583" s="153"/>
      <c r="M583" s="153"/>
    </row>
    <row r="584" spans="1:13" x14ac:dyDescent="0.4">
      <c r="A584" s="203">
        <v>2</v>
      </c>
      <c r="B584" s="146">
        <v>159</v>
      </c>
      <c r="C584" s="148" t="str">
        <f t="shared" si="174"/>
        <v>Kerry Mathers</v>
      </c>
      <c r="D584" s="148" t="str">
        <f t="shared" si="175"/>
        <v>Grampian</v>
      </c>
      <c r="E584" s="143" t="str">
        <f t="shared" si="176"/>
        <v>RR2</v>
      </c>
      <c r="F584" s="313">
        <v>16.5</v>
      </c>
      <c r="L584" s="153"/>
      <c r="M584" s="153"/>
    </row>
    <row r="585" spans="1:13" x14ac:dyDescent="0.4">
      <c r="A585" s="203">
        <v>3</v>
      </c>
      <c r="B585" s="146">
        <v>242</v>
      </c>
      <c r="C585" s="148" t="str">
        <f t="shared" si="174"/>
        <v>Murran Mackay</v>
      </c>
      <c r="D585" s="148" t="str">
        <f t="shared" si="175"/>
        <v>Red Star</v>
      </c>
      <c r="E585" s="143" t="str">
        <f t="shared" si="176"/>
        <v>WC3</v>
      </c>
      <c r="F585" s="313">
        <v>17.100000000000001</v>
      </c>
    </row>
    <row r="586" spans="1:13" x14ac:dyDescent="0.4">
      <c r="A586" s="203">
        <v>4</v>
      </c>
      <c r="B586" s="146">
        <v>118</v>
      </c>
      <c r="C586" s="148" t="str">
        <f t="shared" si="174"/>
        <v>Susanne McGrath</v>
      </c>
      <c r="D586" s="148" t="str">
        <f t="shared" si="175"/>
        <v>Fife</v>
      </c>
      <c r="E586" s="143" t="str">
        <f t="shared" si="176"/>
        <v>WC4</v>
      </c>
      <c r="F586" s="313">
        <v>17.600000000000001</v>
      </c>
      <c r="L586" s="153"/>
      <c r="M586" s="153"/>
    </row>
    <row r="587" spans="1:13" x14ac:dyDescent="0.4">
      <c r="A587" s="203">
        <v>5</v>
      </c>
      <c r="B587" s="146">
        <v>188</v>
      </c>
      <c r="C587" s="148" t="str">
        <f t="shared" si="174"/>
        <v>Niamh Sandeman</v>
      </c>
      <c r="D587" s="148" t="str">
        <f t="shared" si="175"/>
        <v>Perth</v>
      </c>
      <c r="E587" s="143" t="str">
        <f t="shared" si="176"/>
        <v>RR1</v>
      </c>
      <c r="F587" s="313">
        <v>20.6</v>
      </c>
      <c r="L587" s="153"/>
      <c r="M587" s="153"/>
    </row>
    <row r="588" spans="1:13" x14ac:dyDescent="0.4">
      <c r="A588" s="203">
        <v>8</v>
      </c>
      <c r="B588" s="146"/>
      <c r="C588" s="148" t="e">
        <f t="shared" si="174"/>
        <v>#N/A</v>
      </c>
      <c r="D588" s="148" t="e">
        <f t="shared" si="175"/>
        <v>#N/A</v>
      </c>
      <c r="E588" s="143" t="e">
        <f t="shared" si="176"/>
        <v>#N/A</v>
      </c>
      <c r="F588" s="313"/>
      <c r="L588" s="153"/>
      <c r="M588" s="153"/>
    </row>
    <row r="589" spans="1:13" x14ac:dyDescent="0.4">
      <c r="B589" s="144"/>
      <c r="C589" s="148"/>
      <c r="D589" s="148"/>
      <c r="E589" s="143"/>
      <c r="F589" s="148"/>
      <c r="L589" s="153"/>
      <c r="M589" s="153"/>
    </row>
    <row r="590" spans="1:13" x14ac:dyDescent="0.4">
      <c r="A590" s="203" t="s">
        <v>0</v>
      </c>
      <c r="B590" s="315" t="s">
        <v>89</v>
      </c>
      <c r="C590" s="151" t="str">
        <f>VLOOKUP(B590,timetabletrack,2)</f>
        <v xml:space="preserve">800m +2.35/+2.50 </v>
      </c>
      <c r="D590" s="204" t="str">
        <f>VLOOKUP(B590,timetabletrack,3)</f>
        <v>Male/Female</v>
      </c>
      <c r="E590" s="204" t="s">
        <v>26</v>
      </c>
      <c r="F590" s="151" t="s">
        <v>31</v>
      </c>
      <c r="L590" s="153"/>
      <c r="M590" s="153"/>
    </row>
    <row r="591" spans="1:13" x14ac:dyDescent="0.4">
      <c r="A591" s="203" t="s">
        <v>29</v>
      </c>
      <c r="B591" s="315" t="s">
        <v>30</v>
      </c>
      <c r="C591" s="151"/>
      <c r="D591" s="151"/>
      <c r="E591" s="204"/>
      <c r="F591" s="151" t="s">
        <v>45</v>
      </c>
      <c r="L591" s="153"/>
      <c r="M591" s="153"/>
    </row>
    <row r="592" spans="1:13" x14ac:dyDescent="0.4">
      <c r="A592" s="203">
        <v>1</v>
      </c>
      <c r="B592" s="146">
        <v>119</v>
      </c>
      <c r="C592" s="148" t="str">
        <f t="shared" ref="C592:C599" si="177">VLOOKUP($B592,athletes,2)</f>
        <v>Robbie Simpson</v>
      </c>
      <c r="D592" s="148" t="str">
        <f t="shared" ref="D592:D599" si="178">VLOOKUP($B592,athletes,3)</f>
        <v>Fife</v>
      </c>
      <c r="E592" s="143" t="str">
        <f t="shared" ref="E592:E599" si="179">VLOOKUP($B592,athletes,4)</f>
        <v>VI</v>
      </c>
      <c r="F592" s="238">
        <v>1.9849537037037036E-3</v>
      </c>
      <c r="L592" s="153"/>
      <c r="M592" s="153"/>
    </row>
    <row r="593" spans="1:13" x14ac:dyDescent="0.4">
      <c r="A593" s="203">
        <v>2</v>
      </c>
      <c r="B593" s="146">
        <v>222</v>
      </c>
      <c r="C593" s="148" t="str">
        <f t="shared" si="177"/>
        <v>Margaret Newall</v>
      </c>
      <c r="D593" s="148" t="str">
        <f t="shared" si="178"/>
        <v>West of Scotland</v>
      </c>
      <c r="E593" s="143" t="str">
        <f t="shared" si="179"/>
        <v>LD</v>
      </c>
      <c r="F593" s="238">
        <v>2.0532407407407405E-3</v>
      </c>
      <c r="L593" s="153"/>
      <c r="M593" s="153"/>
    </row>
    <row r="594" spans="1:13" x14ac:dyDescent="0.4">
      <c r="A594" s="203">
        <v>3</v>
      </c>
      <c r="B594" s="146">
        <v>37</v>
      </c>
      <c r="C594" s="148" t="str">
        <f t="shared" si="177"/>
        <v>Fraser Wilson</v>
      </c>
      <c r="D594" s="148" t="str">
        <f t="shared" si="178"/>
        <v>Fife</v>
      </c>
      <c r="E594" s="143" t="str">
        <f t="shared" si="179"/>
        <v>LD</v>
      </c>
      <c r="F594" s="238">
        <v>2.1435185185185186E-3</v>
      </c>
      <c r="L594" s="153"/>
      <c r="M594" s="153"/>
    </row>
    <row r="595" spans="1:13" x14ac:dyDescent="0.4">
      <c r="A595" s="203">
        <v>4</v>
      </c>
      <c r="B595" s="146">
        <v>8</v>
      </c>
      <c r="C595" s="148" t="str">
        <f t="shared" si="177"/>
        <v>Dylan Fotheringham</v>
      </c>
      <c r="D595" s="148" t="str">
        <f t="shared" si="178"/>
        <v>Fife</v>
      </c>
      <c r="E595" s="143" t="str">
        <f t="shared" si="179"/>
        <v>LD</v>
      </c>
      <c r="F595" s="238">
        <v>2.1539351851851854E-3</v>
      </c>
      <c r="L595" s="153"/>
      <c r="M595" s="153"/>
    </row>
    <row r="596" spans="1:13" x14ac:dyDescent="0.4">
      <c r="A596" s="203">
        <v>5</v>
      </c>
      <c r="B596" s="146">
        <v>227</v>
      </c>
      <c r="C596" s="148" t="str">
        <f t="shared" si="177"/>
        <v>Sara Stevenson</v>
      </c>
      <c r="D596" s="148" t="str">
        <f t="shared" si="178"/>
        <v>West of Scotland</v>
      </c>
      <c r="E596" s="143" t="str">
        <f t="shared" si="179"/>
        <v>LD</v>
      </c>
      <c r="F596" s="238">
        <v>2.2858796296296295E-3</v>
      </c>
      <c r="L596" s="153"/>
      <c r="M596" s="153"/>
    </row>
    <row r="597" spans="1:13" x14ac:dyDescent="0.4">
      <c r="A597" s="203">
        <v>6</v>
      </c>
      <c r="B597" s="146">
        <v>126</v>
      </c>
      <c r="C597" s="148" t="str">
        <f t="shared" si="177"/>
        <v>Alana Burton</v>
      </c>
      <c r="D597" s="148" t="str">
        <f t="shared" si="178"/>
        <v>Forth Valley</v>
      </c>
      <c r="E597" s="143" t="str">
        <f t="shared" si="179"/>
        <v>LD</v>
      </c>
      <c r="F597" s="238">
        <v>2.4444444444444444E-3</v>
      </c>
    </row>
    <row r="598" spans="1:13" x14ac:dyDescent="0.4">
      <c r="A598" s="203">
        <v>7</v>
      </c>
      <c r="B598" s="146">
        <v>130</v>
      </c>
      <c r="C598" s="148" t="str">
        <f t="shared" si="177"/>
        <v>Bruce Anderson</v>
      </c>
      <c r="D598" s="148" t="str">
        <f t="shared" si="178"/>
        <v>Forth Valley</v>
      </c>
      <c r="E598" s="143" t="str">
        <f t="shared" si="179"/>
        <v>LD</v>
      </c>
      <c r="F598" s="238">
        <v>3.1782407407407402E-3</v>
      </c>
      <c r="L598" s="153"/>
      <c r="M598" s="153"/>
    </row>
    <row r="599" spans="1:13" x14ac:dyDescent="0.4">
      <c r="A599" s="203">
        <v>8</v>
      </c>
      <c r="B599" s="146"/>
      <c r="C599" s="148" t="e">
        <f t="shared" si="177"/>
        <v>#N/A</v>
      </c>
      <c r="D599" s="148" t="e">
        <f t="shared" si="178"/>
        <v>#N/A</v>
      </c>
      <c r="E599" s="143" t="e">
        <f t="shared" si="179"/>
        <v>#N/A</v>
      </c>
      <c r="F599" s="154"/>
      <c r="L599" s="153"/>
      <c r="M599" s="153"/>
    </row>
    <row r="600" spans="1:13" x14ac:dyDescent="0.4">
      <c r="B600" s="144"/>
      <c r="C600" s="148"/>
      <c r="D600" s="148"/>
      <c r="E600" s="143"/>
      <c r="F600" s="148"/>
      <c r="L600" s="153"/>
      <c r="M600" s="153"/>
    </row>
    <row r="601" spans="1:13" x14ac:dyDescent="0.4">
      <c r="A601" s="203" t="s">
        <v>0</v>
      </c>
      <c r="B601" s="315" t="s">
        <v>90</v>
      </c>
      <c r="C601" s="151" t="str">
        <f>VLOOKUP(B601,timetabletrack,2)</f>
        <v>800m +2.35</v>
      </c>
      <c r="D601" s="204" t="str">
        <f>VLOOKUP(B601,timetabletrack,3)</f>
        <v>Male</v>
      </c>
      <c r="E601" s="204" t="s">
        <v>26</v>
      </c>
      <c r="F601" s="151" t="s">
        <v>31</v>
      </c>
      <c r="L601" s="153"/>
      <c r="M601" s="153"/>
    </row>
    <row r="602" spans="1:13" x14ac:dyDescent="0.4">
      <c r="A602" s="203" t="s">
        <v>29</v>
      </c>
      <c r="B602" s="315" t="s">
        <v>30</v>
      </c>
      <c r="C602" s="151"/>
      <c r="D602" s="151"/>
      <c r="E602" s="204"/>
      <c r="F602" s="151" t="s">
        <v>45</v>
      </c>
      <c r="L602" s="153"/>
      <c r="M602" s="153"/>
    </row>
    <row r="603" spans="1:13" x14ac:dyDescent="0.4">
      <c r="A603" s="203">
        <v>1</v>
      </c>
      <c r="B603" s="146">
        <v>249</v>
      </c>
      <c r="C603" s="148" t="str">
        <f t="shared" ref="C603:C609" si="180">VLOOKUP($B603,athletes,2)</f>
        <v>Ewan Waite</v>
      </c>
      <c r="D603" s="148" t="str">
        <f t="shared" ref="D603:D609" si="181">VLOOKUP($B603,athletes,3)</f>
        <v>Border Harriers</v>
      </c>
      <c r="E603" s="143" t="str">
        <f t="shared" ref="E603:E609" si="182">VLOOKUP($B603,athletes,4)</f>
        <v>PD</v>
      </c>
      <c r="F603" s="238">
        <v>1.6226851851851853E-3</v>
      </c>
      <c r="G603" s="152" t="s">
        <v>464</v>
      </c>
      <c r="L603" s="153"/>
      <c r="M603" s="153"/>
    </row>
    <row r="604" spans="1:13" x14ac:dyDescent="0.4">
      <c r="A604" s="203">
        <v>2</v>
      </c>
      <c r="B604" s="146">
        <v>163</v>
      </c>
      <c r="C604" s="148" t="str">
        <f t="shared" si="180"/>
        <v>Joseph Frame</v>
      </c>
      <c r="D604" s="148" t="str">
        <f t="shared" si="181"/>
        <v>Highland</v>
      </c>
      <c r="E604" s="143" t="str">
        <f t="shared" si="182"/>
        <v>LD</v>
      </c>
      <c r="F604" s="238">
        <v>1.8182870370370369E-3</v>
      </c>
      <c r="L604" s="153"/>
      <c r="M604" s="153"/>
    </row>
    <row r="605" spans="1:13" x14ac:dyDescent="0.4">
      <c r="A605" s="203">
        <v>3</v>
      </c>
      <c r="B605" s="146">
        <v>192</v>
      </c>
      <c r="C605" s="148" t="str">
        <f t="shared" si="180"/>
        <v>Darren Carruthers</v>
      </c>
      <c r="D605" s="148" t="str">
        <f t="shared" si="181"/>
        <v>West of Scotland</v>
      </c>
      <c r="E605" s="143" t="str">
        <f t="shared" si="182"/>
        <v>LD</v>
      </c>
      <c r="F605" s="238">
        <v>1.8738425925925925E-3</v>
      </c>
      <c r="L605" s="153"/>
      <c r="M605" s="153"/>
    </row>
    <row r="606" spans="1:13" x14ac:dyDescent="0.4">
      <c r="A606" s="203">
        <v>4</v>
      </c>
      <c r="B606" s="146">
        <v>176</v>
      </c>
      <c r="C606" s="148" t="str">
        <f t="shared" si="180"/>
        <v>John Roy</v>
      </c>
      <c r="D606" s="148" t="str">
        <f t="shared" si="181"/>
        <v>Perth/Tayside</v>
      </c>
      <c r="E606" s="143" t="str">
        <f t="shared" si="182"/>
        <v>LD</v>
      </c>
      <c r="F606" s="238">
        <v>1.8738425925925925E-3</v>
      </c>
      <c r="L606" s="153"/>
      <c r="M606" s="153"/>
    </row>
    <row r="607" spans="1:13" x14ac:dyDescent="0.4">
      <c r="A607" s="203">
        <v>5</v>
      </c>
      <c r="B607" s="146">
        <v>195</v>
      </c>
      <c r="C607" s="148" t="str">
        <f t="shared" si="180"/>
        <v>Alistair Larter</v>
      </c>
      <c r="D607" s="148" t="str">
        <f t="shared" si="181"/>
        <v>West of Scotland</v>
      </c>
      <c r="E607" s="143" t="str">
        <f t="shared" si="182"/>
        <v>LD</v>
      </c>
      <c r="F607" s="238">
        <v>1.9155092592592592E-3</v>
      </c>
    </row>
    <row r="608" spans="1:13" x14ac:dyDescent="0.4">
      <c r="A608" s="203">
        <v>6</v>
      </c>
      <c r="B608" s="146">
        <v>178</v>
      </c>
      <c r="C608" s="148" t="str">
        <f t="shared" si="180"/>
        <v>Kevin Rice</v>
      </c>
      <c r="D608" s="148" t="str">
        <f t="shared" si="181"/>
        <v>Perth/Tayside</v>
      </c>
      <c r="E608" s="143" t="str">
        <f t="shared" si="182"/>
        <v>LD</v>
      </c>
      <c r="F608" s="238">
        <v>2.3668981481481479E-3</v>
      </c>
      <c r="L608" s="153"/>
      <c r="M608" s="153"/>
    </row>
    <row r="609" spans="1:13" x14ac:dyDescent="0.4">
      <c r="A609" s="203">
        <v>7</v>
      </c>
      <c r="B609" s="146"/>
      <c r="C609" s="148" t="e">
        <f t="shared" si="180"/>
        <v>#N/A</v>
      </c>
      <c r="D609" s="148" t="e">
        <f t="shared" si="181"/>
        <v>#N/A</v>
      </c>
      <c r="E609" s="143" t="e">
        <f t="shared" si="182"/>
        <v>#N/A</v>
      </c>
      <c r="F609" s="154"/>
      <c r="L609" s="153"/>
      <c r="M609" s="153"/>
    </row>
    <row r="610" spans="1:13" x14ac:dyDescent="0.4">
      <c r="B610" s="144"/>
      <c r="C610" s="148"/>
      <c r="D610" s="148"/>
      <c r="E610" s="143"/>
      <c r="F610" s="148"/>
      <c r="L610" s="153"/>
      <c r="M610" s="153"/>
    </row>
    <row r="611" spans="1:13" x14ac:dyDescent="0.4">
      <c r="A611" s="203" t="s">
        <v>0</v>
      </c>
      <c r="B611" s="315" t="s">
        <v>91</v>
      </c>
      <c r="C611" s="151" t="str">
        <f>VLOOKUP(B611,timetabletrack,2)</f>
        <v>800m -2.15/2.15-2.35</v>
      </c>
      <c r="D611" s="204" t="str">
        <f>VLOOKUP(B611,timetabletrack,3)</f>
        <v xml:space="preserve">Male </v>
      </c>
      <c r="E611" s="204" t="s">
        <v>26</v>
      </c>
      <c r="F611" s="151" t="s">
        <v>31</v>
      </c>
      <c r="L611" s="153"/>
      <c r="M611" s="153"/>
    </row>
    <row r="612" spans="1:13" x14ac:dyDescent="0.4">
      <c r="A612" s="203" t="s">
        <v>29</v>
      </c>
      <c r="B612" s="315" t="s">
        <v>30</v>
      </c>
      <c r="C612" s="151"/>
      <c r="D612" s="151"/>
      <c r="E612" s="204"/>
      <c r="F612" s="151" t="s">
        <v>45</v>
      </c>
      <c r="L612" s="153"/>
      <c r="M612" s="153"/>
    </row>
    <row r="613" spans="1:13" x14ac:dyDescent="0.4">
      <c r="A613" s="203">
        <v>1</v>
      </c>
      <c r="B613" s="146">
        <v>25</v>
      </c>
      <c r="C613" s="148" t="str">
        <f t="shared" ref="C613:C618" si="183">VLOOKUP($B613,athletes,2)</f>
        <v>Owen Miller</v>
      </c>
      <c r="D613" s="148" t="str">
        <f t="shared" ref="D613:D618" si="184">VLOOKUP($B613,athletes,3)</f>
        <v>Fife</v>
      </c>
      <c r="E613" s="143" t="str">
        <f t="shared" ref="E613:E618" si="185">VLOOKUP($B613,athletes,4)</f>
        <v>LD</v>
      </c>
      <c r="F613" s="238">
        <v>1.4953703703703702E-3</v>
      </c>
      <c r="L613" s="153"/>
      <c r="M613" s="153"/>
    </row>
    <row r="614" spans="1:13" x14ac:dyDescent="0.4">
      <c r="A614" s="203">
        <v>2</v>
      </c>
      <c r="B614" s="146">
        <v>34</v>
      </c>
      <c r="C614" s="148" t="str">
        <f t="shared" si="183"/>
        <v>Sam Fernando</v>
      </c>
      <c r="D614" s="148" t="str">
        <f t="shared" si="184"/>
        <v>Fife</v>
      </c>
      <c r="E614" s="143" t="str">
        <f t="shared" si="185"/>
        <v>LD</v>
      </c>
      <c r="F614" s="238">
        <v>1.6076388888888887E-3</v>
      </c>
      <c r="L614" s="153"/>
      <c r="M614" s="153"/>
    </row>
    <row r="615" spans="1:13" x14ac:dyDescent="0.4">
      <c r="A615" s="203">
        <v>3</v>
      </c>
      <c r="B615" s="146">
        <v>201</v>
      </c>
      <c r="C615" s="148" t="str">
        <f t="shared" si="183"/>
        <v>Fraser Armstrong</v>
      </c>
      <c r="D615" s="148" t="str">
        <f t="shared" si="184"/>
        <v>West of Scotland</v>
      </c>
      <c r="E615" s="143" t="str">
        <f t="shared" si="185"/>
        <v>LD</v>
      </c>
      <c r="F615" s="238">
        <v>1.6099537037037037E-3</v>
      </c>
      <c r="L615" s="153"/>
      <c r="M615" s="153"/>
    </row>
    <row r="616" spans="1:13" x14ac:dyDescent="0.4">
      <c r="A616" s="203">
        <v>4</v>
      </c>
      <c r="B616" s="146">
        <v>216</v>
      </c>
      <c r="C616" s="148" t="str">
        <f t="shared" si="183"/>
        <v>Shaun Burke</v>
      </c>
      <c r="D616" s="148" t="str">
        <f t="shared" si="184"/>
        <v>West of Scotland</v>
      </c>
      <c r="E616" s="143" t="str">
        <f t="shared" si="185"/>
        <v>LD</v>
      </c>
      <c r="F616" s="238">
        <v>1.7222222222222222E-3</v>
      </c>
      <c r="L616" s="153"/>
      <c r="M616" s="153"/>
    </row>
    <row r="617" spans="1:13" x14ac:dyDescent="0.4">
      <c r="A617" s="203">
        <v>5</v>
      </c>
      <c r="B617" s="146">
        <v>205</v>
      </c>
      <c r="C617" s="148" t="str">
        <f t="shared" si="183"/>
        <v>Alexander Thomson</v>
      </c>
      <c r="D617" s="148" t="str">
        <f t="shared" si="184"/>
        <v>West of Scotland</v>
      </c>
      <c r="E617" s="143" t="str">
        <f t="shared" si="185"/>
        <v>LD</v>
      </c>
      <c r="F617" s="238">
        <v>1.7777777777777776E-3</v>
      </c>
      <c r="L617" s="153"/>
      <c r="M617" s="153"/>
    </row>
    <row r="618" spans="1:13" x14ac:dyDescent="0.4">
      <c r="A618" s="203">
        <v>8</v>
      </c>
      <c r="B618" s="146"/>
      <c r="C618" s="148" t="e">
        <f t="shared" si="183"/>
        <v>#N/A</v>
      </c>
      <c r="D618" s="148" t="e">
        <f t="shared" si="184"/>
        <v>#N/A</v>
      </c>
      <c r="E618" s="143" t="e">
        <f t="shared" si="185"/>
        <v>#N/A</v>
      </c>
      <c r="F618" s="154"/>
      <c r="L618" s="153"/>
      <c r="M618" s="153"/>
    </row>
    <row r="619" spans="1:13" x14ac:dyDescent="0.4">
      <c r="B619" s="144"/>
      <c r="C619" s="148"/>
      <c r="D619" s="148"/>
      <c r="E619" s="143"/>
      <c r="F619" s="148"/>
      <c r="L619" s="153"/>
      <c r="M619" s="153"/>
    </row>
    <row r="620" spans="1:13" x14ac:dyDescent="0.4">
      <c r="A620" s="203" t="s">
        <v>0</v>
      </c>
      <c r="B620" s="315" t="s">
        <v>92</v>
      </c>
      <c r="C620" s="151" t="str">
        <f>VLOOKUP(B620,timetabletrack,2)</f>
        <v>800m Race Runner</v>
      </c>
      <c r="D620" s="204" t="str">
        <f>VLOOKUP(B620,timetabletrack,3)</f>
        <v>Male/Female</v>
      </c>
      <c r="E620" s="204" t="s">
        <v>26</v>
      </c>
      <c r="F620" s="151" t="s">
        <v>31</v>
      </c>
      <c r="L620" s="153"/>
      <c r="M620" s="153"/>
    </row>
    <row r="621" spans="1:13" x14ac:dyDescent="0.4">
      <c r="A621" s="203" t="s">
        <v>29</v>
      </c>
      <c r="B621" s="315"/>
      <c r="C621" s="151"/>
      <c r="D621" s="151"/>
      <c r="E621" s="204"/>
      <c r="F621" s="151" t="s">
        <v>45</v>
      </c>
      <c r="L621" s="153"/>
      <c r="M621" s="153"/>
    </row>
    <row r="622" spans="1:13" x14ac:dyDescent="0.4">
      <c r="A622" s="203">
        <v>1</v>
      </c>
      <c r="B622" s="146">
        <v>148</v>
      </c>
      <c r="C622" s="148" t="str">
        <f t="shared" ref="C622:C624" si="186">VLOOKUP($B622,athletes,2)</f>
        <v>Harris Menshawi</v>
      </c>
      <c r="D622" s="148" t="str">
        <f t="shared" ref="D622:D624" si="187">VLOOKUP($B622,athletes,3)</f>
        <v>Forth Valley</v>
      </c>
      <c r="E622" s="143" t="str">
        <f t="shared" ref="E622:E624" si="188">VLOOKUP($B622,athletes,4)</f>
        <v>RR2</v>
      </c>
      <c r="F622" s="238">
        <v>2.9432870370370372E-3</v>
      </c>
      <c r="L622" s="153"/>
      <c r="M622" s="153"/>
    </row>
    <row r="623" spans="1:13" x14ac:dyDescent="0.4">
      <c r="A623" s="203">
        <v>2</v>
      </c>
      <c r="B623" s="146">
        <v>229</v>
      </c>
      <c r="C623" s="148" t="str">
        <f t="shared" si="186"/>
        <v>Lauren Gallagher</v>
      </c>
      <c r="D623" s="148" t="str">
        <f t="shared" si="187"/>
        <v>Red Star</v>
      </c>
      <c r="E623" s="143" t="str">
        <f t="shared" si="188"/>
        <v>RR2</v>
      </c>
      <c r="F623" s="238">
        <v>3.3449074074074071E-3</v>
      </c>
      <c r="L623" s="153"/>
      <c r="M623" s="153"/>
    </row>
    <row r="624" spans="1:13" x14ac:dyDescent="0.4">
      <c r="A624" s="203">
        <v>8</v>
      </c>
      <c r="B624" s="146"/>
      <c r="C624" s="148" t="e">
        <f t="shared" si="186"/>
        <v>#N/A</v>
      </c>
      <c r="D624" s="148" t="e">
        <f t="shared" si="187"/>
        <v>#N/A</v>
      </c>
      <c r="E624" s="143" t="e">
        <f t="shared" si="188"/>
        <v>#N/A</v>
      </c>
      <c r="F624" s="154"/>
      <c r="L624" s="153"/>
      <c r="M624" s="153"/>
    </row>
    <row r="625" spans="1:13" x14ac:dyDescent="0.4">
      <c r="B625" s="144"/>
      <c r="C625" s="148"/>
      <c r="D625" s="148"/>
      <c r="E625" s="143"/>
      <c r="F625" s="148"/>
      <c r="L625" s="153"/>
      <c r="M625" s="153"/>
    </row>
    <row r="626" spans="1:13" x14ac:dyDescent="0.4">
      <c r="A626" s="203" t="s">
        <v>0</v>
      </c>
      <c r="B626" s="315" t="s">
        <v>93</v>
      </c>
      <c r="C626" s="151" t="str">
        <f>VLOOKUP(B626,timetabletrack,2)</f>
        <v>800m WC/RR</v>
      </c>
      <c r="D626" s="204" t="str">
        <f>VLOOKUP(B626,timetabletrack,3)</f>
        <v>Male/Female</v>
      </c>
      <c r="E626" s="204" t="s">
        <v>26</v>
      </c>
      <c r="F626" s="151" t="s">
        <v>31</v>
      </c>
      <c r="L626" s="153"/>
      <c r="M626" s="153"/>
    </row>
    <row r="627" spans="1:13" x14ac:dyDescent="0.4">
      <c r="A627" s="203" t="s">
        <v>29</v>
      </c>
      <c r="B627" s="315" t="s">
        <v>30</v>
      </c>
      <c r="C627" s="151"/>
      <c r="D627" s="151"/>
      <c r="E627" s="204"/>
      <c r="F627" s="151" t="s">
        <v>45</v>
      </c>
      <c r="L627" s="153"/>
      <c r="M627" s="153"/>
    </row>
    <row r="628" spans="1:13" x14ac:dyDescent="0.4">
      <c r="A628" s="203">
        <v>1</v>
      </c>
      <c r="B628" s="146">
        <v>236</v>
      </c>
      <c r="C628" s="148" t="str">
        <f t="shared" ref="C628:C635" si="189">VLOOKUP($B628,athletes,2)</f>
        <v>Meggan Dawson-Farrell</v>
      </c>
      <c r="D628" s="148" t="str">
        <f t="shared" ref="D628:D635" si="190">VLOOKUP($B628,athletes,3)</f>
        <v>Red Star</v>
      </c>
      <c r="E628" s="143" t="str">
        <f t="shared" ref="E628:E635" si="191">VLOOKUP($B628,athletes,4)</f>
        <v>WC1</v>
      </c>
      <c r="F628" s="238">
        <v>1.5983796296296295E-3</v>
      </c>
      <c r="G628" s="87" t="s">
        <v>464</v>
      </c>
      <c r="L628" s="153"/>
      <c r="M628" s="153"/>
    </row>
    <row r="629" spans="1:13" x14ac:dyDescent="0.4">
      <c r="A629" s="203">
        <v>2</v>
      </c>
      <c r="B629" s="146">
        <v>4</v>
      </c>
      <c r="C629" s="148" t="str">
        <f t="shared" si="189"/>
        <v>Sean Frame</v>
      </c>
      <c r="D629" s="148" t="str">
        <f t="shared" si="190"/>
        <v>Dumfries &amp; Galloway</v>
      </c>
      <c r="E629" s="143" t="str">
        <f t="shared" si="191"/>
        <v>WC1</v>
      </c>
      <c r="F629" s="238">
        <v>1.6180555555555557E-3</v>
      </c>
      <c r="L629" s="153"/>
      <c r="M629" s="153"/>
    </row>
    <row r="630" spans="1:13" x14ac:dyDescent="0.4">
      <c r="A630" s="203">
        <v>3</v>
      </c>
      <c r="B630" s="146">
        <v>234</v>
      </c>
      <c r="C630" s="148" t="str">
        <f t="shared" si="189"/>
        <v>Luke Deighan</v>
      </c>
      <c r="D630" s="148" t="str">
        <f t="shared" si="190"/>
        <v>Red Star</v>
      </c>
      <c r="E630" s="143" t="str">
        <f t="shared" si="191"/>
        <v>WC2</v>
      </c>
      <c r="F630" s="238">
        <v>1.738425925925926E-3</v>
      </c>
      <c r="L630" s="153"/>
      <c r="M630" s="153"/>
    </row>
    <row r="631" spans="1:13" x14ac:dyDescent="0.4">
      <c r="A631" s="203">
        <v>4</v>
      </c>
      <c r="B631" s="146">
        <v>235</v>
      </c>
      <c r="C631" s="148" t="str">
        <f t="shared" si="189"/>
        <v>Gemma Scott</v>
      </c>
      <c r="D631" s="148" t="str">
        <f t="shared" si="190"/>
        <v>Red Star</v>
      </c>
      <c r="E631" s="143" t="str">
        <f t="shared" si="191"/>
        <v>WC2</v>
      </c>
      <c r="F631" s="238">
        <v>1.744212962962963E-3</v>
      </c>
    </row>
    <row r="632" spans="1:13" x14ac:dyDescent="0.4">
      <c r="A632" s="203">
        <v>5</v>
      </c>
      <c r="B632" s="146">
        <v>232</v>
      </c>
      <c r="C632" s="148" t="str">
        <f t="shared" si="189"/>
        <v>Kyle Brotherton</v>
      </c>
      <c r="D632" s="148" t="str">
        <f t="shared" si="190"/>
        <v>Red Star</v>
      </c>
      <c r="E632" s="143" t="str">
        <f t="shared" si="191"/>
        <v>WC3</v>
      </c>
      <c r="F632" s="238">
        <v>1.9710648148148148E-3</v>
      </c>
      <c r="L632" s="153"/>
      <c r="M632" s="153"/>
    </row>
    <row r="633" spans="1:13" x14ac:dyDescent="0.4">
      <c r="A633" s="203">
        <v>6</v>
      </c>
      <c r="B633" s="146">
        <v>228</v>
      </c>
      <c r="C633" s="148" t="str">
        <f t="shared" si="189"/>
        <v>Gavin Drysdale</v>
      </c>
      <c r="D633" s="148" t="str">
        <f t="shared" si="190"/>
        <v>Red Star</v>
      </c>
      <c r="E633" s="143" t="str">
        <f t="shared" si="191"/>
        <v>RR3</v>
      </c>
      <c r="F633" s="238">
        <v>2.0277777777777777E-3</v>
      </c>
      <c r="G633" s="87" t="s">
        <v>464</v>
      </c>
      <c r="L633" s="153"/>
      <c r="M633" s="153"/>
    </row>
    <row r="634" spans="1:13" x14ac:dyDescent="0.4">
      <c r="A634" s="203">
        <v>7</v>
      </c>
      <c r="B634" s="146">
        <v>242</v>
      </c>
      <c r="C634" s="148" t="str">
        <f t="shared" si="189"/>
        <v>Murran Mackay</v>
      </c>
      <c r="D634" s="148" t="str">
        <f t="shared" si="190"/>
        <v>Red Star</v>
      </c>
      <c r="E634" s="143" t="str">
        <f t="shared" si="191"/>
        <v>WC3</v>
      </c>
      <c r="F634" s="238">
        <v>2.5821759259259257E-3</v>
      </c>
      <c r="L634" s="153"/>
      <c r="M634" s="153"/>
    </row>
    <row r="635" spans="1:13" x14ac:dyDescent="0.4">
      <c r="A635" s="203">
        <v>8</v>
      </c>
      <c r="B635" s="146"/>
      <c r="C635" s="148" t="e">
        <f t="shared" si="189"/>
        <v>#N/A</v>
      </c>
      <c r="D635" s="148" t="e">
        <f t="shared" si="190"/>
        <v>#N/A</v>
      </c>
      <c r="E635" s="143" t="e">
        <f t="shared" si="191"/>
        <v>#N/A</v>
      </c>
      <c r="F635" s="154"/>
      <c r="L635" s="153"/>
      <c r="M635" s="153"/>
    </row>
    <row r="636" spans="1:13" x14ac:dyDescent="0.4">
      <c r="B636" s="144"/>
      <c r="C636" s="148"/>
      <c r="D636" s="148"/>
      <c r="E636" s="143"/>
      <c r="F636" s="148"/>
      <c r="L636" s="153"/>
      <c r="M636" s="153"/>
    </row>
    <row r="637" spans="1:13" x14ac:dyDescent="0.4">
      <c r="A637" s="203" t="s">
        <v>0</v>
      </c>
      <c r="B637" s="315" t="s">
        <v>94</v>
      </c>
      <c r="C637" s="151" t="str">
        <f>VLOOKUP(B637,timetabletrack,2)</f>
        <v xml:space="preserve">4x100m +68 Secs </v>
      </c>
      <c r="D637" s="204" t="str">
        <f>VLOOKUP(B637,timetabletrack,3)</f>
        <v>Male</v>
      </c>
      <c r="E637" s="204" t="s">
        <v>26</v>
      </c>
      <c r="F637" s="151" t="s">
        <v>31</v>
      </c>
      <c r="L637" s="153"/>
      <c r="M637" s="153"/>
    </row>
    <row r="638" spans="1:13" x14ac:dyDescent="0.4">
      <c r="A638" s="203" t="s">
        <v>29</v>
      </c>
      <c r="B638" s="315" t="s">
        <v>30</v>
      </c>
      <c r="C638" s="151"/>
      <c r="D638" s="151"/>
      <c r="E638" s="204"/>
      <c r="F638" s="151" t="s">
        <v>45</v>
      </c>
      <c r="L638" s="153"/>
      <c r="M638" s="153"/>
    </row>
    <row r="639" spans="1:13" x14ac:dyDescent="0.4">
      <c r="A639" s="203">
        <v>1</v>
      </c>
      <c r="B639" s="146"/>
      <c r="C639" s="148" t="e">
        <f t="shared" ref="C639:C640" si="192">VLOOKUP($B639,athletes,2)</f>
        <v>#N/A</v>
      </c>
      <c r="D639" s="148" t="e">
        <f t="shared" ref="D639:D640" si="193">VLOOKUP($B639,athletes,3)</f>
        <v>#N/A</v>
      </c>
      <c r="E639" s="143" t="e">
        <f t="shared" ref="E639:E640" si="194">VLOOKUP($B639,athletes,4)</f>
        <v>#N/A</v>
      </c>
      <c r="F639" s="238"/>
      <c r="L639" s="153"/>
      <c r="M639" s="153"/>
    </row>
    <row r="640" spans="1:13" x14ac:dyDescent="0.4">
      <c r="A640" s="203">
        <v>8</v>
      </c>
      <c r="B640" s="146"/>
      <c r="C640" s="148" t="e">
        <f t="shared" si="192"/>
        <v>#N/A</v>
      </c>
      <c r="D640" s="148" t="e">
        <f t="shared" si="193"/>
        <v>#N/A</v>
      </c>
      <c r="E640" s="143" t="e">
        <f t="shared" si="194"/>
        <v>#N/A</v>
      </c>
      <c r="F640" s="154"/>
      <c r="L640" s="153"/>
      <c r="M640" s="153"/>
    </row>
    <row r="641" spans="1:13" x14ac:dyDescent="0.4">
      <c r="B641" s="144"/>
      <c r="C641" s="148"/>
      <c r="D641" s="148"/>
      <c r="E641" s="143"/>
      <c r="F641" s="148"/>
      <c r="L641" s="153"/>
      <c r="M641" s="153"/>
    </row>
    <row r="642" spans="1:13" x14ac:dyDescent="0.4">
      <c r="A642" s="203" t="s">
        <v>0</v>
      </c>
      <c r="B642" s="315" t="s">
        <v>95</v>
      </c>
      <c r="C642" s="151" t="str">
        <f>VLOOKUP(B642,timetabletrack,2)</f>
        <v>4x100m +69/-69 Secs</v>
      </c>
      <c r="D642" s="204" t="str">
        <f>VLOOKUP(B642,timetabletrack,3)</f>
        <v>Female</v>
      </c>
      <c r="E642" s="204" t="s">
        <v>26</v>
      </c>
      <c r="F642" s="151" t="s">
        <v>31</v>
      </c>
      <c r="L642" s="153"/>
      <c r="M642" s="153"/>
    </row>
    <row r="643" spans="1:13" x14ac:dyDescent="0.4">
      <c r="A643" s="203" t="s">
        <v>29</v>
      </c>
      <c r="B643" s="315" t="s">
        <v>30</v>
      </c>
      <c r="C643" s="151"/>
      <c r="D643" s="151"/>
      <c r="E643" s="204"/>
      <c r="F643" s="151" t="s">
        <v>45</v>
      </c>
      <c r="L643" s="153"/>
      <c r="M643" s="153"/>
    </row>
    <row r="644" spans="1:13" x14ac:dyDescent="0.4">
      <c r="A644" s="203">
        <v>1</v>
      </c>
      <c r="B644" s="146"/>
      <c r="C644" s="148" t="s">
        <v>451</v>
      </c>
      <c r="D644" s="148" t="e">
        <f t="shared" ref="D644:D651" si="195">VLOOKUP($B644,athletes,3)</f>
        <v>#N/A</v>
      </c>
      <c r="E644" s="143" t="e">
        <f t="shared" ref="E644:E651" si="196">VLOOKUP($B644,athletes,4)</f>
        <v>#N/A</v>
      </c>
      <c r="F644" s="238">
        <v>7.5578703703703702E-4</v>
      </c>
      <c r="L644" s="153"/>
      <c r="M644" s="153"/>
    </row>
    <row r="645" spans="1:13" x14ac:dyDescent="0.4">
      <c r="A645" s="203">
        <v>2</v>
      </c>
      <c r="B645" s="146"/>
      <c r="C645" s="148" t="s">
        <v>452</v>
      </c>
      <c r="D645" s="148" t="e">
        <f t="shared" si="195"/>
        <v>#N/A</v>
      </c>
      <c r="E645" s="143" t="e">
        <f t="shared" si="196"/>
        <v>#N/A</v>
      </c>
      <c r="F645" s="238">
        <v>7.7777777777777784E-4</v>
      </c>
      <c r="L645" s="153"/>
      <c r="M645" s="153"/>
    </row>
    <row r="646" spans="1:13" x14ac:dyDescent="0.4">
      <c r="A646" s="203">
        <v>3</v>
      </c>
      <c r="B646" s="146"/>
      <c r="C646" s="148" t="s">
        <v>453</v>
      </c>
      <c r="D646" s="148" t="e">
        <f t="shared" si="195"/>
        <v>#N/A</v>
      </c>
      <c r="E646" s="143" t="e">
        <f t="shared" si="196"/>
        <v>#N/A</v>
      </c>
      <c r="F646" s="238">
        <v>8.4374999999999999E-4</v>
      </c>
      <c r="L646" s="153"/>
      <c r="M646" s="153"/>
    </row>
    <row r="647" spans="1:13" x14ac:dyDescent="0.4">
      <c r="A647" s="203">
        <v>4</v>
      </c>
      <c r="B647" s="146"/>
      <c r="C647" s="148" t="s">
        <v>454</v>
      </c>
      <c r="D647" s="148" t="e">
        <f t="shared" si="195"/>
        <v>#N/A</v>
      </c>
      <c r="E647" s="143" t="e">
        <f t="shared" si="196"/>
        <v>#N/A</v>
      </c>
      <c r="F647" s="238">
        <v>9.0509259259259243E-4</v>
      </c>
      <c r="L647" s="153"/>
      <c r="M647" s="153"/>
    </row>
    <row r="648" spans="1:13" x14ac:dyDescent="0.4">
      <c r="A648" s="203">
        <v>5</v>
      </c>
      <c r="B648" s="146"/>
      <c r="C648" s="148" t="s">
        <v>450</v>
      </c>
      <c r="D648" s="148" t="e">
        <f t="shared" si="195"/>
        <v>#N/A</v>
      </c>
      <c r="E648" s="143" t="e">
        <f t="shared" si="196"/>
        <v>#N/A</v>
      </c>
      <c r="F648" s="238">
        <v>9.3981481481481477E-4</v>
      </c>
      <c r="L648" s="153"/>
      <c r="M648" s="153"/>
    </row>
    <row r="649" spans="1:13" x14ac:dyDescent="0.4">
      <c r="A649" s="203">
        <v>6</v>
      </c>
      <c r="B649" s="146"/>
      <c r="C649" s="148" t="s">
        <v>455</v>
      </c>
      <c r="D649" s="148" t="e">
        <f t="shared" si="195"/>
        <v>#N/A</v>
      </c>
      <c r="E649" s="143" t="e">
        <f t="shared" si="196"/>
        <v>#N/A</v>
      </c>
      <c r="F649" s="238">
        <v>9.6527777777777768E-4</v>
      </c>
      <c r="L649" s="153"/>
      <c r="M649" s="153"/>
    </row>
    <row r="650" spans="1:13" x14ac:dyDescent="0.4">
      <c r="A650" s="203">
        <v>7</v>
      </c>
      <c r="B650" s="146"/>
      <c r="C650" s="148" t="s">
        <v>456</v>
      </c>
      <c r="D650" s="148" t="e">
        <f t="shared" si="195"/>
        <v>#N/A</v>
      </c>
      <c r="E650" s="143" t="e">
        <f t="shared" si="196"/>
        <v>#N/A</v>
      </c>
      <c r="F650" s="238">
        <v>9.9537037037037042E-4</v>
      </c>
      <c r="L650" s="153"/>
      <c r="M650" s="153"/>
    </row>
    <row r="651" spans="1:13" x14ac:dyDescent="0.4">
      <c r="A651" s="203">
        <v>8</v>
      </c>
      <c r="B651" s="146"/>
      <c r="C651" s="148" t="s">
        <v>457</v>
      </c>
      <c r="D651" s="148" t="e">
        <f t="shared" si="195"/>
        <v>#N/A</v>
      </c>
      <c r="E651" s="143" t="e">
        <f t="shared" si="196"/>
        <v>#N/A</v>
      </c>
      <c r="F651" s="238">
        <v>1.2685185185185184E-3</v>
      </c>
      <c r="L651" s="153"/>
      <c r="M651" s="153"/>
    </row>
    <row r="652" spans="1:13" x14ac:dyDescent="0.4">
      <c r="B652" s="146"/>
      <c r="C652" s="148"/>
      <c r="D652" s="148"/>
      <c r="E652" s="143"/>
      <c r="F652" s="238"/>
      <c r="L652" s="153"/>
      <c r="M652" s="153"/>
    </row>
    <row r="653" spans="1:13" x14ac:dyDescent="0.4">
      <c r="B653" s="144"/>
      <c r="C653" s="148"/>
      <c r="D653" s="148"/>
      <c r="E653" s="143"/>
      <c r="F653" s="148"/>
      <c r="L653" s="153"/>
      <c r="M653" s="153"/>
    </row>
    <row r="654" spans="1:13" x14ac:dyDescent="0.4">
      <c r="A654" s="203" t="s">
        <v>0</v>
      </c>
      <c r="B654" s="315" t="s">
        <v>96</v>
      </c>
      <c r="C654" s="151" t="str">
        <f>VLOOKUP(B654,timetabletrack,2)</f>
        <v>4x100m 60-68 Secs</v>
      </c>
      <c r="D654" s="204" t="str">
        <f>VLOOKUP(B654,timetabletrack,3)</f>
        <v>Male</v>
      </c>
      <c r="E654" s="204" t="s">
        <v>26</v>
      </c>
      <c r="F654" s="151" t="s">
        <v>31</v>
      </c>
      <c r="L654" s="153"/>
      <c r="M654" s="153"/>
    </row>
    <row r="655" spans="1:13" x14ac:dyDescent="0.4">
      <c r="A655" s="203" t="s">
        <v>29</v>
      </c>
      <c r="B655" s="315" t="s">
        <v>30</v>
      </c>
      <c r="C655" s="151"/>
      <c r="D655" s="151"/>
      <c r="E655" s="204"/>
      <c r="F655" s="151" t="s">
        <v>45</v>
      </c>
      <c r="L655" s="153"/>
      <c r="M655" s="153"/>
    </row>
    <row r="656" spans="1:13" x14ac:dyDescent="0.4">
      <c r="A656" s="203">
        <v>1</v>
      </c>
      <c r="B656" s="146"/>
      <c r="C656" s="148" t="s">
        <v>451</v>
      </c>
      <c r="D656" s="148" t="e">
        <f t="shared" ref="D656:D663" si="197">VLOOKUP($B656,athletes,3)</f>
        <v>#N/A</v>
      </c>
      <c r="E656" s="143" t="e">
        <f t="shared" ref="E656:E663" si="198">VLOOKUP($B656,athletes,4)</f>
        <v>#N/A</v>
      </c>
      <c r="F656" s="238">
        <v>5.7986111111111118E-4</v>
      </c>
      <c r="G656" s="87" t="s">
        <v>464</v>
      </c>
      <c r="L656" s="153"/>
      <c r="M656" s="153"/>
    </row>
    <row r="657" spans="1:13" x14ac:dyDescent="0.4">
      <c r="A657" s="203">
        <v>2</v>
      </c>
      <c r="B657" s="146"/>
      <c r="C657" s="148" t="s">
        <v>458</v>
      </c>
      <c r="D657" s="148" t="e">
        <f t="shared" si="197"/>
        <v>#N/A</v>
      </c>
      <c r="E657" s="143" t="e">
        <f t="shared" si="198"/>
        <v>#N/A</v>
      </c>
      <c r="F657" s="238">
        <v>6.3541666666666662E-4</v>
      </c>
      <c r="L657" s="153"/>
      <c r="M657" s="153"/>
    </row>
    <row r="658" spans="1:13" x14ac:dyDescent="0.4">
      <c r="A658" s="203">
        <v>3</v>
      </c>
      <c r="B658" s="146"/>
      <c r="C658" s="148" t="s">
        <v>456</v>
      </c>
      <c r="D658" s="148" t="e">
        <f t="shared" si="197"/>
        <v>#N/A</v>
      </c>
      <c r="E658" s="143" t="e">
        <f t="shared" si="198"/>
        <v>#N/A</v>
      </c>
      <c r="F658" s="238">
        <v>6.4583333333333322E-4</v>
      </c>
      <c r="L658" s="153"/>
      <c r="M658" s="153"/>
    </row>
    <row r="659" spans="1:13" x14ac:dyDescent="0.4">
      <c r="A659" s="203">
        <v>4</v>
      </c>
      <c r="B659" s="146"/>
      <c r="C659" s="148" t="s">
        <v>459</v>
      </c>
      <c r="D659" s="148" t="e">
        <f t="shared" si="197"/>
        <v>#N/A</v>
      </c>
      <c r="E659" s="143" t="e">
        <f t="shared" si="198"/>
        <v>#N/A</v>
      </c>
      <c r="F659" s="238">
        <v>6.7129629629629625E-4</v>
      </c>
      <c r="L659" s="153"/>
      <c r="M659" s="153"/>
    </row>
    <row r="660" spans="1:13" x14ac:dyDescent="0.4">
      <c r="A660" s="203">
        <v>5</v>
      </c>
      <c r="B660" s="146"/>
      <c r="C660" s="148" t="s">
        <v>460</v>
      </c>
      <c r="D660" s="148" t="e">
        <f t="shared" si="197"/>
        <v>#N/A</v>
      </c>
      <c r="E660" s="143" t="e">
        <f t="shared" si="198"/>
        <v>#N/A</v>
      </c>
      <c r="F660" s="238" t="s">
        <v>466</v>
      </c>
      <c r="L660" s="153"/>
      <c r="M660" s="153"/>
    </row>
    <row r="661" spans="1:13" x14ac:dyDescent="0.4">
      <c r="A661" s="203">
        <v>6</v>
      </c>
      <c r="B661" s="146"/>
      <c r="C661" s="148" t="s">
        <v>453</v>
      </c>
      <c r="D661" s="148" t="e">
        <f t="shared" si="197"/>
        <v>#N/A</v>
      </c>
      <c r="E661" s="143" t="e">
        <f t="shared" si="198"/>
        <v>#N/A</v>
      </c>
      <c r="F661" s="238">
        <v>7.1064814814814819E-4</v>
      </c>
    </row>
    <row r="662" spans="1:13" x14ac:dyDescent="0.4">
      <c r="A662" s="203">
        <v>7</v>
      </c>
      <c r="B662" s="146"/>
      <c r="C662" s="148" t="s">
        <v>461</v>
      </c>
      <c r="D662" s="148" t="e">
        <f t="shared" si="197"/>
        <v>#N/A</v>
      </c>
      <c r="E662" s="143" t="e">
        <f t="shared" si="198"/>
        <v>#N/A</v>
      </c>
      <c r="F662" s="238">
        <v>7.4189814814814821E-4</v>
      </c>
    </row>
    <row r="663" spans="1:13" x14ac:dyDescent="0.4">
      <c r="A663" s="203">
        <v>8</v>
      </c>
      <c r="B663" s="146"/>
      <c r="C663" s="148" t="s">
        <v>454</v>
      </c>
      <c r="D663" s="148" t="e">
        <f t="shared" si="197"/>
        <v>#N/A</v>
      </c>
      <c r="E663" s="143" t="e">
        <f t="shared" si="198"/>
        <v>#N/A</v>
      </c>
      <c r="F663" s="238">
        <v>7.5462962962962973E-4</v>
      </c>
    </row>
    <row r="664" spans="1:13" x14ac:dyDescent="0.4">
      <c r="B664" s="146"/>
      <c r="C664" s="148"/>
      <c r="D664" s="148"/>
      <c r="E664" s="143"/>
      <c r="F664" s="238"/>
    </row>
    <row r="665" spans="1:13" x14ac:dyDescent="0.4">
      <c r="B665" s="144"/>
      <c r="C665" s="148"/>
      <c r="D665" s="148"/>
      <c r="E665" s="143"/>
      <c r="F665" s="148"/>
    </row>
    <row r="666" spans="1:13" x14ac:dyDescent="0.4">
      <c r="A666" s="203" t="s">
        <v>0</v>
      </c>
      <c r="B666" s="315" t="s">
        <v>97</v>
      </c>
      <c r="C666" s="204" t="str">
        <f>VLOOKUP(B666,timetabletrack,2)</f>
        <v>4x100m -60 Secs</v>
      </c>
      <c r="D666" s="204" t="str">
        <f>VLOOKUP(B666,timetabletrack,3)</f>
        <v>Male</v>
      </c>
      <c r="E666" s="204" t="s">
        <v>26</v>
      </c>
      <c r="F666" s="151" t="s">
        <v>31</v>
      </c>
    </row>
    <row r="667" spans="1:13" x14ac:dyDescent="0.4">
      <c r="A667" s="203" t="s">
        <v>29</v>
      </c>
      <c r="B667" s="315" t="s">
        <v>30</v>
      </c>
      <c r="C667" s="151"/>
      <c r="D667" s="151"/>
      <c r="E667" s="204"/>
      <c r="F667" s="151" t="s">
        <v>45</v>
      </c>
    </row>
    <row r="668" spans="1:13" x14ac:dyDescent="0.4">
      <c r="A668" s="203">
        <v>1</v>
      </c>
      <c r="B668" s="146"/>
      <c r="C668" s="148" t="s">
        <v>462</v>
      </c>
      <c r="D668" s="148" t="e">
        <f t="shared" ref="D668:D671" si="199">VLOOKUP($B668,athletes,3)</f>
        <v>#N/A</v>
      </c>
      <c r="E668" s="143" t="e">
        <f t="shared" ref="E668:E671" si="200">VLOOKUP($B668,athletes,4)</f>
        <v>#N/A</v>
      </c>
      <c r="F668" s="238">
        <v>6.8750000000000007E-4</v>
      </c>
    </row>
    <row r="669" spans="1:13" x14ac:dyDescent="0.4">
      <c r="A669" s="203">
        <v>2</v>
      </c>
      <c r="B669" s="146"/>
      <c r="C669" s="148" t="s">
        <v>454</v>
      </c>
      <c r="D669" s="148" t="e">
        <f t="shared" si="199"/>
        <v>#N/A</v>
      </c>
      <c r="E669" s="143" t="e">
        <f t="shared" si="200"/>
        <v>#N/A</v>
      </c>
      <c r="F669" s="238">
        <v>7.337962962962963E-4</v>
      </c>
    </row>
    <row r="670" spans="1:13" x14ac:dyDescent="0.4">
      <c r="A670" s="203">
        <v>3</v>
      </c>
      <c r="B670" s="146"/>
      <c r="C670" s="148" t="s">
        <v>453</v>
      </c>
      <c r="D670" s="148" t="e">
        <f t="shared" si="199"/>
        <v>#N/A</v>
      </c>
      <c r="E670" s="143" t="e">
        <f t="shared" si="200"/>
        <v>#N/A</v>
      </c>
      <c r="F670" s="238">
        <v>7.5694444444444453E-4</v>
      </c>
    </row>
    <row r="671" spans="1:13" x14ac:dyDescent="0.4">
      <c r="A671" s="203">
        <v>8</v>
      </c>
      <c r="B671" s="146"/>
      <c r="C671" s="148" t="e">
        <f t="shared" ref="C671" si="201">VLOOKUP($B671,athletes,2)</f>
        <v>#N/A</v>
      </c>
      <c r="D671" s="148" t="e">
        <f t="shared" si="199"/>
        <v>#N/A</v>
      </c>
      <c r="E671" s="143" t="e">
        <f t="shared" si="200"/>
        <v>#N/A</v>
      </c>
      <c r="F671" s="154"/>
    </row>
    <row r="672" spans="1:13" x14ac:dyDescent="0.4">
      <c r="B672" s="144"/>
      <c r="C672" s="148"/>
      <c r="D672" s="148"/>
      <c r="E672" s="143"/>
      <c r="F672" s="148"/>
    </row>
    <row r="673" spans="1:6" x14ac:dyDescent="0.4">
      <c r="A673" s="203" t="s">
        <v>0</v>
      </c>
      <c r="B673" s="315" t="s">
        <v>98</v>
      </c>
      <c r="C673" s="151" t="str">
        <f>VLOOKUP(B673,timetabletrack,2)</f>
        <v>4x400m Open</v>
      </c>
      <c r="D673" s="204" t="str">
        <f>VLOOKUP(B673,timetabletrack,3)</f>
        <v>Male/Female</v>
      </c>
      <c r="E673" s="204" t="s">
        <v>26</v>
      </c>
      <c r="F673" s="151" t="s">
        <v>31</v>
      </c>
    </row>
    <row r="674" spans="1:6" x14ac:dyDescent="0.4">
      <c r="A674" s="203" t="s">
        <v>29</v>
      </c>
      <c r="B674" s="315" t="s">
        <v>30</v>
      </c>
      <c r="C674" s="151"/>
      <c r="D674" s="151"/>
      <c r="E674" s="204"/>
      <c r="F674" s="151" t="s">
        <v>45</v>
      </c>
    </row>
    <row r="675" spans="1:6" x14ac:dyDescent="0.4">
      <c r="A675" s="203">
        <v>1</v>
      </c>
      <c r="B675" s="146"/>
      <c r="C675" s="148" t="s">
        <v>463</v>
      </c>
      <c r="D675" s="148" t="e">
        <f t="shared" ref="D675:D677" si="202">VLOOKUP($B675,athletes,3)</f>
        <v>#N/A</v>
      </c>
      <c r="E675" s="143" t="e">
        <f t="shared" ref="E675:E677" si="203">VLOOKUP($B675,athletes,4)</f>
        <v>#N/A</v>
      </c>
      <c r="F675" s="238">
        <v>3.0983796296296297E-3</v>
      </c>
    </row>
    <row r="676" spans="1:6" x14ac:dyDescent="0.4">
      <c r="A676" s="203">
        <v>2</v>
      </c>
      <c r="B676" s="146"/>
      <c r="C676" s="148" t="s">
        <v>448</v>
      </c>
      <c r="D676" s="148" t="e">
        <f t="shared" si="202"/>
        <v>#N/A</v>
      </c>
      <c r="E676" s="143" t="e">
        <f t="shared" si="203"/>
        <v>#N/A</v>
      </c>
      <c r="F676" s="238">
        <v>3.1805555555555558E-3</v>
      </c>
    </row>
    <row r="677" spans="1:6" x14ac:dyDescent="0.4">
      <c r="A677" s="203">
        <v>3</v>
      </c>
      <c r="B677" s="146"/>
      <c r="C677" s="148" t="s">
        <v>462</v>
      </c>
      <c r="D677" s="148" t="e">
        <f t="shared" si="202"/>
        <v>#N/A</v>
      </c>
      <c r="E677" s="143" t="e">
        <f t="shared" si="203"/>
        <v>#N/A</v>
      </c>
      <c r="F677" s="238">
        <v>3.189814814814815E-3</v>
      </c>
    </row>
    <row r="678" spans="1:6" x14ac:dyDescent="0.4">
      <c r="B678" s="144"/>
      <c r="C678" s="148"/>
      <c r="D678" s="148"/>
      <c r="E678" s="143"/>
      <c r="F678" s="148"/>
    </row>
    <row r="679" spans="1:6" x14ac:dyDescent="0.4">
      <c r="B679" s="146"/>
      <c r="C679" s="148"/>
      <c r="D679" s="148"/>
      <c r="E679" s="143"/>
      <c r="F679" s="144"/>
    </row>
    <row r="680" spans="1:6" x14ac:dyDescent="0.4">
      <c r="B680" s="144"/>
      <c r="C680" s="148"/>
      <c r="D680" s="148"/>
      <c r="E680" s="143"/>
      <c r="F680" s="148"/>
    </row>
    <row r="681" spans="1:6" ht="22.5" x14ac:dyDescent="0.45">
      <c r="A681" s="156" t="e">
        <f>VLOOKUP(#REF!,athletes,2)</f>
        <v>#REF!</v>
      </c>
      <c r="B681" s="144"/>
      <c r="C681" s="320" t="s">
        <v>106</v>
      </c>
      <c r="D681" s="148"/>
      <c r="E681" s="143"/>
      <c r="F681" s="156"/>
    </row>
    <row r="682" spans="1:6" x14ac:dyDescent="0.4">
      <c r="A682" s="156" t="e">
        <f>VLOOKUP(#REF!,athletes,3)</f>
        <v>#REF!</v>
      </c>
      <c r="B682" s="144"/>
      <c r="C682" s="148"/>
      <c r="D682" s="148"/>
      <c r="E682" s="143"/>
      <c r="F682" s="156"/>
    </row>
    <row r="683" spans="1:6" x14ac:dyDescent="0.4">
      <c r="A683" s="203" t="s">
        <v>0</v>
      </c>
      <c r="B683" s="315" t="s">
        <v>107</v>
      </c>
      <c r="C683" s="317" t="str">
        <f>VLOOKUP($B683,Timetablefield,2)</f>
        <v>Long Jump</v>
      </c>
      <c r="D683" s="317" t="str">
        <f>VLOOKUP($B683,Timetablefield,3)</f>
        <v>Female</v>
      </c>
      <c r="E683" s="317" t="str">
        <f>VLOOKUP($B683,Timetablefield,4)</f>
        <v>LD  A/B/C</v>
      </c>
      <c r="F683" s="317" t="s">
        <v>31</v>
      </c>
    </row>
    <row r="684" spans="1:6" x14ac:dyDescent="0.4">
      <c r="A684" s="203" t="s">
        <v>29</v>
      </c>
      <c r="B684" s="315" t="s">
        <v>30</v>
      </c>
      <c r="C684" s="151" t="s">
        <v>484</v>
      </c>
      <c r="D684" s="151"/>
      <c r="E684" s="204"/>
      <c r="F684" s="318" t="s">
        <v>108</v>
      </c>
    </row>
    <row r="685" spans="1:6" x14ac:dyDescent="0.4">
      <c r="B685" s="146">
        <v>222</v>
      </c>
      <c r="C685" s="148" t="str">
        <f t="shared" ref="C685:C697" si="204">VLOOKUP($B685,athletes,2)</f>
        <v>Margaret Newall</v>
      </c>
      <c r="D685" s="148" t="str">
        <f t="shared" ref="D685:D697" si="205">VLOOKUP($B685,athletes,3)</f>
        <v>West of Scotland</v>
      </c>
      <c r="E685" s="143" t="str">
        <f t="shared" ref="E685:E697" si="206">VLOOKUP($B685,athletes,4)</f>
        <v>LD</v>
      </c>
      <c r="F685" s="313">
        <v>3.73</v>
      </c>
    </row>
    <row r="686" spans="1:6" x14ac:dyDescent="0.4">
      <c r="B686" s="146">
        <v>225</v>
      </c>
      <c r="C686" s="148" t="str">
        <f t="shared" si="204"/>
        <v>Laura Kinder</v>
      </c>
      <c r="D686" s="148" t="str">
        <f t="shared" si="205"/>
        <v>West of Scotland</v>
      </c>
      <c r="E686" s="143" t="str">
        <f t="shared" si="206"/>
        <v>LD</v>
      </c>
      <c r="F686" s="313">
        <v>3.72</v>
      </c>
    </row>
    <row r="687" spans="1:6" x14ac:dyDescent="0.4">
      <c r="B687" s="146"/>
      <c r="C687" s="151" t="s">
        <v>485</v>
      </c>
      <c r="D687" s="148" t="e">
        <f t="shared" si="205"/>
        <v>#N/A</v>
      </c>
      <c r="E687" s="143" t="e">
        <f t="shared" si="206"/>
        <v>#N/A</v>
      </c>
      <c r="F687" s="313"/>
    </row>
    <row r="688" spans="1:6" x14ac:dyDescent="0.4">
      <c r="B688" s="146">
        <v>126</v>
      </c>
      <c r="C688" s="148" t="str">
        <f t="shared" si="204"/>
        <v>Alana Burton</v>
      </c>
      <c r="D688" s="148" t="str">
        <f t="shared" si="205"/>
        <v>Forth Valley</v>
      </c>
      <c r="E688" s="143" t="str">
        <f t="shared" si="206"/>
        <v>LD</v>
      </c>
      <c r="F688" s="313">
        <v>3.19</v>
      </c>
    </row>
    <row r="689" spans="1:7" x14ac:dyDescent="0.4">
      <c r="B689" s="146">
        <v>149</v>
      </c>
      <c r="C689" s="148" t="str">
        <f t="shared" si="204"/>
        <v>Amy Currie</v>
      </c>
      <c r="D689" s="148" t="str">
        <f t="shared" si="205"/>
        <v>Forth Valley</v>
      </c>
      <c r="E689" s="143" t="str">
        <f t="shared" si="206"/>
        <v>PD</v>
      </c>
      <c r="F689" s="313">
        <v>2.71</v>
      </c>
      <c r="G689" s="87" t="s">
        <v>464</v>
      </c>
    </row>
    <row r="690" spans="1:7" x14ac:dyDescent="0.4">
      <c r="B690" s="146"/>
      <c r="C690" s="151" t="s">
        <v>486</v>
      </c>
      <c r="D690" s="148" t="e">
        <f t="shared" si="205"/>
        <v>#N/A</v>
      </c>
      <c r="E690" s="143" t="e">
        <f t="shared" si="206"/>
        <v>#N/A</v>
      </c>
      <c r="F690" s="313"/>
    </row>
    <row r="691" spans="1:7" x14ac:dyDescent="0.4">
      <c r="B691" s="146">
        <v>77</v>
      </c>
      <c r="C691" s="148" t="str">
        <f t="shared" si="204"/>
        <v>Jennifer Paton</v>
      </c>
      <c r="D691" s="148" t="str">
        <f t="shared" si="205"/>
        <v>Fife</v>
      </c>
      <c r="E691" s="143" t="str">
        <f t="shared" si="206"/>
        <v>LD</v>
      </c>
      <c r="F691" s="313">
        <v>2.56</v>
      </c>
    </row>
    <row r="692" spans="1:7" x14ac:dyDescent="0.4">
      <c r="B692" s="146">
        <v>78</v>
      </c>
      <c r="C692" s="148" t="str">
        <f t="shared" si="204"/>
        <v>Kirsty Fraser</v>
      </c>
      <c r="D692" s="148" t="str">
        <f t="shared" si="205"/>
        <v>Fife</v>
      </c>
      <c r="E692" s="143" t="str">
        <f t="shared" si="206"/>
        <v>LD</v>
      </c>
      <c r="F692" s="313">
        <v>2.5</v>
      </c>
    </row>
    <row r="693" spans="1:7" x14ac:dyDescent="0.4">
      <c r="B693" s="146">
        <v>113</v>
      </c>
      <c r="C693" s="148" t="str">
        <f t="shared" si="204"/>
        <v>Nikki Baxter</v>
      </c>
      <c r="D693" s="148" t="str">
        <f t="shared" si="205"/>
        <v>Fife</v>
      </c>
      <c r="E693" s="143" t="str">
        <f t="shared" si="206"/>
        <v>LD</v>
      </c>
      <c r="F693" s="313">
        <v>1.69</v>
      </c>
    </row>
    <row r="694" spans="1:7" x14ac:dyDescent="0.4">
      <c r="B694" s="146">
        <v>80</v>
      </c>
      <c r="C694" s="148" t="str">
        <f t="shared" si="204"/>
        <v>Christine Burns</v>
      </c>
      <c r="D694" s="148" t="str">
        <f t="shared" si="205"/>
        <v>Fife</v>
      </c>
      <c r="E694" s="143" t="str">
        <f t="shared" si="206"/>
        <v>LD</v>
      </c>
      <c r="F694" s="313">
        <v>1.65</v>
      </c>
    </row>
    <row r="695" spans="1:7" x14ac:dyDescent="0.4">
      <c r="B695" s="146">
        <v>79</v>
      </c>
      <c r="C695" s="148" t="str">
        <f t="shared" si="204"/>
        <v>Taylor McDowall</v>
      </c>
      <c r="D695" s="148" t="str">
        <f t="shared" si="205"/>
        <v>Fife</v>
      </c>
      <c r="E695" s="143" t="str">
        <f t="shared" si="206"/>
        <v>LD</v>
      </c>
      <c r="F695" s="313">
        <v>1.5</v>
      </c>
    </row>
    <row r="696" spans="1:7" x14ac:dyDescent="0.4">
      <c r="B696" s="146">
        <v>81</v>
      </c>
      <c r="C696" s="148" t="str">
        <f t="shared" si="204"/>
        <v>Michelle Wallace</v>
      </c>
      <c r="D696" s="148" t="str">
        <f t="shared" si="205"/>
        <v>Fife</v>
      </c>
      <c r="E696" s="143" t="str">
        <f t="shared" si="206"/>
        <v>LD</v>
      </c>
      <c r="F696" s="313">
        <v>1.1399999999999999</v>
      </c>
    </row>
    <row r="697" spans="1:7" x14ac:dyDescent="0.4">
      <c r="B697" s="146"/>
      <c r="C697" s="148" t="e">
        <f t="shared" si="204"/>
        <v>#N/A</v>
      </c>
      <c r="D697" s="148" t="e">
        <f t="shared" si="205"/>
        <v>#N/A</v>
      </c>
      <c r="E697" s="143" t="e">
        <f t="shared" si="206"/>
        <v>#N/A</v>
      </c>
    </row>
    <row r="698" spans="1:7" x14ac:dyDescent="0.4">
      <c r="B698" s="144"/>
      <c r="C698" s="148"/>
      <c r="D698" s="148"/>
      <c r="E698" s="143"/>
      <c r="F698" s="156"/>
    </row>
    <row r="699" spans="1:7" x14ac:dyDescent="0.4">
      <c r="A699" s="203" t="s">
        <v>0</v>
      </c>
      <c r="B699" s="315" t="s">
        <v>109</v>
      </c>
      <c r="C699" s="317" t="str">
        <f>VLOOKUP($B699,Timetablefield,2)</f>
        <v>Shot Putt 3.25Kg</v>
      </c>
      <c r="D699" s="317" t="str">
        <f>VLOOKUP($B699,Timetablefield,3)</f>
        <v>Male</v>
      </c>
      <c r="E699" s="317" t="str">
        <f>VLOOKUP($B699,Timetablefield,4)</f>
        <v>LD C2</v>
      </c>
      <c r="F699" s="317" t="s">
        <v>31</v>
      </c>
    </row>
    <row r="700" spans="1:7" x14ac:dyDescent="0.4">
      <c r="A700" s="203" t="s">
        <v>29</v>
      </c>
      <c r="B700" s="315" t="s">
        <v>30</v>
      </c>
      <c r="C700" s="151"/>
      <c r="D700" s="151"/>
      <c r="E700" s="204"/>
      <c r="F700" s="318" t="s">
        <v>108</v>
      </c>
    </row>
    <row r="701" spans="1:7" x14ac:dyDescent="0.4">
      <c r="B701" s="146">
        <v>74</v>
      </c>
      <c r="C701" s="148" t="str">
        <f t="shared" ref="C701:C710" si="207">VLOOKUP($B701,athletes,2)</f>
        <v>Tristan Rankine</v>
      </c>
      <c r="D701" s="148" t="str">
        <f t="shared" ref="D701:D710" si="208">VLOOKUP($B701,athletes,3)</f>
        <v>Fife</v>
      </c>
      <c r="E701" s="143" t="str">
        <f t="shared" ref="E701:E710" si="209">VLOOKUP($B701,athletes,4)</f>
        <v>LD</v>
      </c>
      <c r="F701" s="146">
        <v>5.13</v>
      </c>
    </row>
    <row r="702" spans="1:7" x14ac:dyDescent="0.4">
      <c r="B702" s="146">
        <v>16</v>
      </c>
      <c r="C702" s="148" t="str">
        <f t="shared" si="207"/>
        <v>Mark Glover</v>
      </c>
      <c r="D702" s="148" t="str">
        <f t="shared" si="208"/>
        <v>Fife</v>
      </c>
      <c r="E702" s="143" t="str">
        <f t="shared" si="209"/>
        <v>LD</v>
      </c>
      <c r="F702" s="146">
        <v>5.08</v>
      </c>
    </row>
    <row r="703" spans="1:7" x14ac:dyDescent="0.4">
      <c r="B703" s="146">
        <v>27</v>
      </c>
      <c r="C703" s="148" t="str">
        <f t="shared" si="207"/>
        <v>Craig Hunter</v>
      </c>
      <c r="D703" s="148" t="str">
        <f t="shared" si="208"/>
        <v>Fife</v>
      </c>
      <c r="E703" s="143" t="str">
        <f t="shared" si="209"/>
        <v>LD</v>
      </c>
      <c r="F703" s="146">
        <v>4.97</v>
      </c>
    </row>
    <row r="704" spans="1:7" x14ac:dyDescent="0.4">
      <c r="B704" s="146">
        <v>70</v>
      </c>
      <c r="C704" s="148" t="str">
        <f t="shared" si="207"/>
        <v>Steven Thackray</v>
      </c>
      <c r="D704" s="148" t="str">
        <f t="shared" si="208"/>
        <v>Fife</v>
      </c>
      <c r="E704" s="143" t="str">
        <f t="shared" si="209"/>
        <v>LD</v>
      </c>
      <c r="F704" s="146">
        <v>4.68</v>
      </c>
    </row>
    <row r="705" spans="1:6" x14ac:dyDescent="0.4">
      <c r="B705" s="146">
        <v>75</v>
      </c>
      <c r="C705" s="148" t="str">
        <f t="shared" si="207"/>
        <v>Wayne Sammut</v>
      </c>
      <c r="D705" s="148" t="str">
        <f t="shared" si="208"/>
        <v>Fife</v>
      </c>
      <c r="E705" s="143" t="str">
        <f t="shared" si="209"/>
        <v>LD</v>
      </c>
      <c r="F705" s="146">
        <v>4.5599999999999996</v>
      </c>
    </row>
    <row r="706" spans="1:6" x14ac:dyDescent="0.4">
      <c r="B706" s="146">
        <v>54</v>
      </c>
      <c r="C706" s="148" t="str">
        <f t="shared" si="207"/>
        <v>Billy Masterton</v>
      </c>
      <c r="D706" s="148" t="str">
        <f t="shared" si="208"/>
        <v>Fife</v>
      </c>
      <c r="E706" s="143" t="str">
        <f t="shared" si="209"/>
        <v>LD</v>
      </c>
      <c r="F706" s="146">
        <v>3.74</v>
      </c>
    </row>
    <row r="707" spans="1:6" x14ac:dyDescent="0.4">
      <c r="B707" s="146">
        <v>60</v>
      </c>
      <c r="C707" s="148" t="str">
        <f t="shared" si="207"/>
        <v>Kenneth Richards</v>
      </c>
      <c r="D707" s="148" t="str">
        <f t="shared" si="208"/>
        <v>Fife</v>
      </c>
      <c r="E707" s="143" t="str">
        <f t="shared" si="209"/>
        <v>LD</v>
      </c>
      <c r="F707" s="146">
        <v>3.43</v>
      </c>
    </row>
    <row r="708" spans="1:6" x14ac:dyDescent="0.4">
      <c r="B708" s="146">
        <v>59</v>
      </c>
      <c r="C708" s="148" t="str">
        <f t="shared" si="207"/>
        <v>John Lockhart</v>
      </c>
      <c r="D708" s="148" t="str">
        <f t="shared" si="208"/>
        <v>Fife</v>
      </c>
      <c r="E708" s="143" t="str">
        <f t="shared" si="209"/>
        <v>LD</v>
      </c>
      <c r="F708" s="146">
        <v>3.34</v>
      </c>
    </row>
    <row r="709" spans="1:6" x14ac:dyDescent="0.4">
      <c r="B709" s="146">
        <v>17</v>
      </c>
      <c r="C709" s="148" t="str">
        <f t="shared" si="207"/>
        <v>Neil McEwan</v>
      </c>
      <c r="D709" s="148" t="str">
        <f t="shared" si="208"/>
        <v>Fife</v>
      </c>
      <c r="E709" s="143" t="str">
        <f t="shared" si="209"/>
        <v>LD</v>
      </c>
      <c r="F709" s="146">
        <v>2.5099999999999998</v>
      </c>
    </row>
    <row r="710" spans="1:6" x14ac:dyDescent="0.4">
      <c r="B710" s="146">
        <v>48</v>
      </c>
      <c r="C710" s="148" t="str">
        <f t="shared" si="207"/>
        <v>Eric Boyle</v>
      </c>
      <c r="D710" s="148" t="str">
        <f t="shared" si="208"/>
        <v>Fife</v>
      </c>
      <c r="E710" s="143" t="str">
        <f t="shared" si="209"/>
        <v>LD</v>
      </c>
      <c r="F710" s="146">
        <v>2.41</v>
      </c>
    </row>
    <row r="711" spans="1:6" x14ac:dyDescent="0.4">
      <c r="B711" s="146"/>
      <c r="C711" s="148" t="e">
        <f t="shared" ref="C711" si="210">VLOOKUP($B711,athletes,2)</f>
        <v>#N/A</v>
      </c>
      <c r="D711" s="148" t="e">
        <f t="shared" ref="D711" si="211">VLOOKUP($B711,athletes,3)</f>
        <v>#N/A</v>
      </c>
      <c r="E711" s="143" t="e">
        <f t="shared" ref="E711" si="212">VLOOKUP($B711,athletes,4)</f>
        <v>#N/A</v>
      </c>
    </row>
    <row r="712" spans="1:6" x14ac:dyDescent="0.4">
      <c r="B712" s="146"/>
      <c r="C712" s="148"/>
      <c r="D712" s="148"/>
      <c r="E712" s="143"/>
    </row>
    <row r="713" spans="1:6" x14ac:dyDescent="0.4">
      <c r="A713" s="203" t="s">
        <v>0</v>
      </c>
      <c r="B713" s="315" t="s">
        <v>110</v>
      </c>
      <c r="C713" s="317" t="str">
        <f>VLOOKUP($B713,Timetablefield,2)</f>
        <v>Shot Putt 3.25Kg</v>
      </c>
      <c r="D713" s="317" t="str">
        <f>VLOOKUP($B713,Timetablefield,3)</f>
        <v>Male</v>
      </c>
      <c r="E713" s="317" t="str">
        <f>VLOOKUP($B713,Timetablefield,4)</f>
        <v>LD  C1</v>
      </c>
      <c r="F713" s="317" t="s">
        <v>31</v>
      </c>
    </row>
    <row r="714" spans="1:6" x14ac:dyDescent="0.4">
      <c r="A714" s="203" t="s">
        <v>29</v>
      </c>
      <c r="B714" s="315" t="s">
        <v>30</v>
      </c>
      <c r="C714" s="151"/>
      <c r="D714" s="151"/>
      <c r="E714" s="204"/>
      <c r="F714" s="318" t="s">
        <v>108</v>
      </c>
    </row>
    <row r="715" spans="1:6" x14ac:dyDescent="0.4">
      <c r="B715" s="146">
        <v>69</v>
      </c>
      <c r="C715" s="148" t="str">
        <f t="shared" ref="C715:C721" si="213">VLOOKUP($B715,athletes,2)</f>
        <v>Steven Arthur</v>
      </c>
      <c r="D715" s="148" t="str">
        <f t="shared" ref="D715:D721" si="214">VLOOKUP($B715,athletes,3)</f>
        <v>Fife</v>
      </c>
      <c r="E715" s="143" t="str">
        <f t="shared" ref="E715:E721" si="215">VLOOKUP($B715,athletes,4)</f>
        <v>LD</v>
      </c>
      <c r="F715" s="146">
        <v>6.63</v>
      </c>
    </row>
    <row r="716" spans="1:6" x14ac:dyDescent="0.4">
      <c r="B716" s="146">
        <v>5</v>
      </c>
      <c r="C716" s="148" t="str">
        <f t="shared" si="213"/>
        <v>Jamie Thomas</v>
      </c>
      <c r="D716" s="148" t="str">
        <f t="shared" si="214"/>
        <v>Fife</v>
      </c>
      <c r="E716" s="143" t="str">
        <f t="shared" si="215"/>
        <v>LD</v>
      </c>
      <c r="F716" s="146">
        <v>6.21</v>
      </c>
    </row>
    <row r="717" spans="1:6" x14ac:dyDescent="0.4">
      <c r="B717" s="146">
        <v>49</v>
      </c>
      <c r="C717" s="148" t="str">
        <f t="shared" si="213"/>
        <v>James Murphy</v>
      </c>
      <c r="D717" s="148" t="str">
        <f t="shared" si="214"/>
        <v>Fife</v>
      </c>
      <c r="E717" s="143" t="str">
        <f t="shared" si="215"/>
        <v>LD</v>
      </c>
      <c r="F717" s="146">
        <v>6.19</v>
      </c>
    </row>
    <row r="718" spans="1:6" x14ac:dyDescent="0.4">
      <c r="B718" s="146">
        <v>73</v>
      </c>
      <c r="C718" s="148" t="str">
        <f t="shared" si="213"/>
        <v>Tom Webster</v>
      </c>
      <c r="D718" s="148" t="str">
        <f t="shared" si="214"/>
        <v>Fife</v>
      </c>
      <c r="E718" s="143" t="str">
        <f t="shared" si="215"/>
        <v>LD</v>
      </c>
      <c r="F718" s="146">
        <v>5.79</v>
      </c>
    </row>
    <row r="719" spans="1:6" x14ac:dyDescent="0.4">
      <c r="B719" s="146">
        <v>61</v>
      </c>
      <c r="C719" s="148" t="str">
        <f t="shared" si="213"/>
        <v>Kevin Rowe</v>
      </c>
      <c r="D719" s="148" t="str">
        <f t="shared" si="214"/>
        <v>Fife</v>
      </c>
      <c r="E719" s="143" t="str">
        <f t="shared" si="215"/>
        <v>LD</v>
      </c>
      <c r="F719" s="146">
        <v>5.54</v>
      </c>
    </row>
    <row r="720" spans="1:6" x14ac:dyDescent="0.4">
      <c r="B720" s="146">
        <v>29</v>
      </c>
      <c r="C720" s="148" t="str">
        <f t="shared" si="213"/>
        <v>Michael Wilkie</v>
      </c>
      <c r="D720" s="148" t="str">
        <f t="shared" si="214"/>
        <v>Fife</v>
      </c>
      <c r="E720" s="143" t="str">
        <f t="shared" si="215"/>
        <v>LD</v>
      </c>
      <c r="F720" s="146">
        <v>4.99</v>
      </c>
    </row>
    <row r="721" spans="1:8" x14ac:dyDescent="0.4">
      <c r="B721" s="146">
        <v>166</v>
      </c>
      <c r="C721" s="148" t="str">
        <f t="shared" si="213"/>
        <v>Clive Mappin</v>
      </c>
      <c r="D721" s="148" t="str">
        <f t="shared" si="214"/>
        <v>Highland</v>
      </c>
      <c r="E721" s="143" t="str">
        <f t="shared" si="215"/>
        <v>LD</v>
      </c>
      <c r="F721" s="146">
        <v>3.92</v>
      </c>
    </row>
    <row r="722" spans="1:8" x14ac:dyDescent="0.4">
      <c r="B722" s="146"/>
      <c r="C722" s="148" t="e">
        <f t="shared" ref="C722" si="216">VLOOKUP($B722,athletes,2)</f>
        <v>#N/A</v>
      </c>
      <c r="D722" s="148" t="e">
        <f t="shared" ref="D722" si="217">VLOOKUP($B722,athletes,3)</f>
        <v>#N/A</v>
      </c>
      <c r="E722" s="143" t="e">
        <f t="shared" ref="E722" si="218">VLOOKUP($B722,athletes,4)</f>
        <v>#N/A</v>
      </c>
    </row>
    <row r="723" spans="1:8" x14ac:dyDescent="0.4">
      <c r="B723" s="144"/>
      <c r="C723" s="148"/>
      <c r="D723" s="148"/>
      <c r="E723" s="143"/>
      <c r="F723" s="156"/>
    </row>
    <row r="724" spans="1:8" x14ac:dyDescent="0.4">
      <c r="A724" s="203" t="s">
        <v>0</v>
      </c>
      <c r="B724" s="315" t="s">
        <v>111</v>
      </c>
      <c r="C724" s="317" t="str">
        <f>VLOOKUP($B724,Timetablefield,2)</f>
        <v>Javelin  600/700/800g</v>
      </c>
      <c r="D724" s="317" t="str">
        <f>VLOOKUP($B724,Timetablefield,3)</f>
        <v>Male/Female</v>
      </c>
      <c r="E724" s="317" t="str">
        <f>VLOOKUP($B724,Timetablefield,4)</f>
        <v>LD/PD</v>
      </c>
      <c r="F724" s="317" t="s">
        <v>31</v>
      </c>
    </row>
    <row r="725" spans="1:8" x14ac:dyDescent="0.4">
      <c r="A725" s="203" t="s">
        <v>29</v>
      </c>
      <c r="B725" s="315" t="s">
        <v>30</v>
      </c>
      <c r="C725" s="151"/>
      <c r="D725" s="151"/>
      <c r="E725" s="204"/>
      <c r="F725" s="318" t="s">
        <v>108</v>
      </c>
    </row>
    <row r="726" spans="1:8" x14ac:dyDescent="0.4">
      <c r="A726" s="203" t="s">
        <v>467</v>
      </c>
      <c r="B726" s="146">
        <v>224</v>
      </c>
      <c r="C726" s="148" t="str">
        <f>VLOOKUP($B726,athletes,2)</f>
        <v>Geraldine Fitzsimmons</v>
      </c>
      <c r="D726" s="148" t="str">
        <f>VLOOKUP($B726,athletes,3)</f>
        <v>West of Scotland</v>
      </c>
      <c r="E726" s="143" t="str">
        <f>VLOOKUP($B726,athletes,4)</f>
        <v>LD</v>
      </c>
      <c r="F726" s="146">
        <v>17.34</v>
      </c>
    </row>
    <row r="727" spans="1:8" x14ac:dyDescent="0.4">
      <c r="B727" s="146">
        <v>121</v>
      </c>
      <c r="C727" s="148" t="str">
        <f>VLOOKUP($B727,athletes,2)</f>
        <v>Mary Wilson</v>
      </c>
      <c r="D727" s="148" t="str">
        <f>VLOOKUP($B727,athletes,3)</f>
        <v>Fife</v>
      </c>
      <c r="E727" s="143" t="str">
        <f>VLOOKUP($B727,athletes,4)</f>
        <v>PD</v>
      </c>
      <c r="F727" s="146">
        <v>12.9</v>
      </c>
    </row>
    <row r="728" spans="1:8" x14ac:dyDescent="0.4">
      <c r="B728" s="146"/>
      <c r="C728" s="148" t="e">
        <f>VLOOKUP($B728,athletes,2)</f>
        <v>#N/A</v>
      </c>
      <c r="D728" s="148" t="e">
        <f>VLOOKUP($B728,athletes,3)</f>
        <v>#N/A</v>
      </c>
      <c r="E728" s="143" t="e">
        <f>VLOOKUP($B728,athletes,4)</f>
        <v>#N/A</v>
      </c>
    </row>
    <row r="729" spans="1:8" x14ac:dyDescent="0.4">
      <c r="A729" s="203" t="s">
        <v>468</v>
      </c>
      <c r="B729" s="146">
        <v>202</v>
      </c>
      <c r="C729" s="148" t="str">
        <f>VLOOKUP($B729,athletes,2)</f>
        <v>Michael Carr</v>
      </c>
      <c r="D729" s="148" t="str">
        <f>VLOOKUP($B729,athletes,3)</f>
        <v>West of Scotland</v>
      </c>
      <c r="E729" s="143" t="str">
        <f>VLOOKUP($B729,athletes,4)</f>
        <v>LD</v>
      </c>
      <c r="F729" s="146">
        <v>17.420000000000002</v>
      </c>
    </row>
    <row r="730" spans="1:8" x14ac:dyDescent="0.4">
      <c r="B730" s="146">
        <v>193</v>
      </c>
      <c r="C730" s="148" t="str">
        <f>VLOOKUP($B730,athletes,2)</f>
        <v>Hamish Couper</v>
      </c>
      <c r="D730" s="148" t="str">
        <f>VLOOKUP($B730,athletes,3)</f>
        <v>West of Scotland</v>
      </c>
      <c r="E730" s="143" t="str">
        <f>VLOOKUP($B730,athletes,4)</f>
        <v>LD</v>
      </c>
      <c r="F730" s="146">
        <v>11.74</v>
      </c>
    </row>
    <row r="731" spans="1:8" x14ac:dyDescent="0.4">
      <c r="B731" s="146"/>
      <c r="C731" s="148" t="e">
        <f t="shared" ref="C731:C733" si="219">VLOOKUP($B731,athletes,2)</f>
        <v>#N/A</v>
      </c>
      <c r="D731" s="148" t="e">
        <f t="shared" ref="D731:D733" si="220">VLOOKUP($B731,athletes,3)</f>
        <v>#N/A</v>
      </c>
      <c r="E731" s="143" t="e">
        <f t="shared" ref="E731:E733" si="221">VLOOKUP($B731,athletes,4)</f>
        <v>#N/A</v>
      </c>
    </row>
    <row r="732" spans="1:8" x14ac:dyDescent="0.4">
      <c r="A732" s="203" t="s">
        <v>469</v>
      </c>
      <c r="B732" s="146">
        <v>120</v>
      </c>
      <c r="C732" s="148" t="str">
        <f t="shared" si="219"/>
        <v>Michael Mellon</v>
      </c>
      <c r="D732" s="148" t="str">
        <f t="shared" si="220"/>
        <v>Fife</v>
      </c>
      <c r="E732" s="143" t="str">
        <f t="shared" si="221"/>
        <v>PD</v>
      </c>
      <c r="F732" s="146">
        <v>34.28</v>
      </c>
      <c r="G732" s="452" t="s">
        <v>493</v>
      </c>
      <c r="H732" s="452"/>
    </row>
    <row r="733" spans="1:8" x14ac:dyDescent="0.4">
      <c r="B733" s="146"/>
      <c r="C733" s="148" t="e">
        <f t="shared" si="219"/>
        <v>#N/A</v>
      </c>
      <c r="D733" s="148" t="e">
        <f t="shared" si="220"/>
        <v>#N/A</v>
      </c>
      <c r="E733" s="143" t="e">
        <f t="shared" si="221"/>
        <v>#N/A</v>
      </c>
    </row>
    <row r="734" spans="1:8" x14ac:dyDescent="0.4">
      <c r="B734" s="144"/>
      <c r="C734" s="148"/>
      <c r="D734" s="148"/>
      <c r="E734" s="143"/>
      <c r="F734" s="156"/>
    </row>
    <row r="735" spans="1:8" x14ac:dyDescent="0.4">
      <c r="A735" s="203" t="s">
        <v>0</v>
      </c>
      <c r="B735" s="315" t="s">
        <v>112</v>
      </c>
      <c r="C735" s="317" t="str">
        <f>VLOOKUP($B735,Timetablefield,2)</f>
        <v xml:space="preserve">Softball </v>
      </c>
      <c r="D735" s="317" t="str">
        <f>VLOOKUP($B735,Timetablefield,3)</f>
        <v>Male</v>
      </c>
      <c r="E735" s="317" t="str">
        <f>VLOOKUP($B735,Timetablefield,4)</f>
        <v>LD/PD C2</v>
      </c>
      <c r="F735" s="317" t="s">
        <v>31</v>
      </c>
    </row>
    <row r="736" spans="1:8" x14ac:dyDescent="0.4">
      <c r="A736" s="203" t="s">
        <v>29</v>
      </c>
      <c r="B736" s="315" t="s">
        <v>30</v>
      </c>
      <c r="C736" s="151"/>
      <c r="D736" s="151"/>
      <c r="E736" s="204"/>
      <c r="F736" s="318" t="s">
        <v>108</v>
      </c>
    </row>
    <row r="737" spans="1:6" x14ac:dyDescent="0.4">
      <c r="B737" s="146">
        <v>154</v>
      </c>
      <c r="C737" s="148" t="str">
        <f t="shared" ref="C737:C748" si="222">VLOOKUP($B737,athletes,2)</f>
        <v>Stephen Richards</v>
      </c>
      <c r="D737" s="148" t="str">
        <f t="shared" ref="D737:D748" si="223">VLOOKUP($B737,athletes,3)</f>
        <v>Forth Valley</v>
      </c>
      <c r="E737" s="143" t="str">
        <f t="shared" ref="E737:E748" si="224">VLOOKUP($B737,athletes,4)</f>
        <v>WC</v>
      </c>
      <c r="F737" s="146">
        <v>9.66</v>
      </c>
    </row>
    <row r="738" spans="1:6" x14ac:dyDescent="0.4">
      <c r="B738" s="146"/>
      <c r="C738" s="148" t="e">
        <f t="shared" si="222"/>
        <v>#N/A</v>
      </c>
      <c r="D738" s="148" t="e">
        <f t="shared" si="223"/>
        <v>#N/A</v>
      </c>
      <c r="E738" s="143" t="e">
        <f t="shared" si="224"/>
        <v>#N/A</v>
      </c>
    </row>
    <row r="739" spans="1:6" x14ac:dyDescent="0.4">
      <c r="B739" s="146"/>
      <c r="C739" s="148" t="e">
        <f t="shared" si="222"/>
        <v>#N/A</v>
      </c>
      <c r="D739" s="148" t="e">
        <f t="shared" si="223"/>
        <v>#N/A</v>
      </c>
      <c r="E739" s="143" t="e">
        <f t="shared" si="224"/>
        <v>#N/A</v>
      </c>
    </row>
    <row r="740" spans="1:6" x14ac:dyDescent="0.4">
      <c r="B740" s="146">
        <v>180</v>
      </c>
      <c r="C740" s="148" t="str">
        <f t="shared" ref="C740:C747" si="225">VLOOKUP($B740,athletes,2)</f>
        <v>Andrew Machan</v>
      </c>
      <c r="D740" s="148" t="str">
        <f t="shared" ref="D740:D747" si="226">VLOOKUP($B740,athletes,3)</f>
        <v>Perth/Tayside</v>
      </c>
      <c r="E740" s="143" t="str">
        <f t="shared" ref="E740:E747" si="227">VLOOKUP($B740,athletes,4)</f>
        <v>LD</v>
      </c>
      <c r="F740" s="146">
        <v>6.77</v>
      </c>
    </row>
    <row r="741" spans="1:6" x14ac:dyDescent="0.4">
      <c r="B741" s="146">
        <v>17</v>
      </c>
      <c r="C741" s="148" t="str">
        <f t="shared" si="225"/>
        <v>Neil McEwan</v>
      </c>
      <c r="D741" s="148" t="str">
        <f t="shared" si="226"/>
        <v>Fife</v>
      </c>
      <c r="E741" s="143" t="str">
        <f t="shared" si="227"/>
        <v>LD</v>
      </c>
      <c r="F741" s="146">
        <v>6.45</v>
      </c>
    </row>
    <row r="742" spans="1:6" x14ac:dyDescent="0.4">
      <c r="B742" s="146">
        <v>63</v>
      </c>
      <c r="C742" s="148" t="str">
        <f t="shared" si="225"/>
        <v>Matthew Robertson</v>
      </c>
      <c r="D742" s="148" t="str">
        <f t="shared" si="226"/>
        <v>Fife</v>
      </c>
      <c r="E742" s="143" t="str">
        <f t="shared" si="227"/>
        <v>LD</v>
      </c>
      <c r="F742" s="146">
        <v>6.45</v>
      </c>
    </row>
    <row r="743" spans="1:6" x14ac:dyDescent="0.4">
      <c r="B743" s="146">
        <v>51</v>
      </c>
      <c r="C743" s="148" t="str">
        <f t="shared" si="225"/>
        <v>Matthew Gun</v>
      </c>
      <c r="D743" s="148" t="str">
        <f t="shared" si="226"/>
        <v>Fife</v>
      </c>
      <c r="E743" s="143" t="str">
        <f t="shared" si="227"/>
        <v>LD</v>
      </c>
      <c r="F743" s="146">
        <v>5.92</v>
      </c>
    </row>
    <row r="744" spans="1:6" x14ac:dyDescent="0.4">
      <c r="B744" s="146">
        <v>45</v>
      </c>
      <c r="C744" s="148" t="str">
        <f t="shared" si="225"/>
        <v>Billy Scobie</v>
      </c>
      <c r="D744" s="148" t="str">
        <f t="shared" si="226"/>
        <v>Fife</v>
      </c>
      <c r="E744" s="143" t="str">
        <f t="shared" si="227"/>
        <v>LD</v>
      </c>
      <c r="F744" s="146">
        <v>4.9400000000000004</v>
      </c>
    </row>
    <row r="745" spans="1:6" x14ac:dyDescent="0.4">
      <c r="B745" s="146">
        <v>145</v>
      </c>
      <c r="C745" s="148" t="str">
        <f t="shared" si="225"/>
        <v>John Leslie</v>
      </c>
      <c r="D745" s="148" t="str">
        <f t="shared" si="226"/>
        <v>Forth Valley</v>
      </c>
      <c r="E745" s="143" t="str">
        <f t="shared" si="227"/>
        <v>LD</v>
      </c>
      <c r="F745" s="146">
        <v>4.72</v>
      </c>
    </row>
    <row r="746" spans="1:6" x14ac:dyDescent="0.4">
      <c r="B746" s="146">
        <v>147</v>
      </c>
      <c r="C746" s="148" t="str">
        <f t="shared" si="225"/>
        <v>Jamie Little</v>
      </c>
      <c r="D746" s="148" t="str">
        <f t="shared" si="226"/>
        <v>Forth Valley</v>
      </c>
      <c r="E746" s="143" t="str">
        <f t="shared" si="227"/>
        <v>LD</v>
      </c>
      <c r="F746" s="146">
        <v>3.85</v>
      </c>
    </row>
    <row r="747" spans="1:6" x14ac:dyDescent="0.4">
      <c r="B747" s="146">
        <v>67</v>
      </c>
      <c r="C747" s="148" t="str">
        <f t="shared" si="225"/>
        <v>Scott Peddie</v>
      </c>
      <c r="D747" s="148" t="str">
        <f t="shared" si="226"/>
        <v>Fife</v>
      </c>
      <c r="E747" s="143" t="str">
        <f t="shared" si="227"/>
        <v>LD</v>
      </c>
      <c r="F747" s="146">
        <v>2.54</v>
      </c>
    </row>
    <row r="748" spans="1:6" x14ac:dyDescent="0.4">
      <c r="B748" s="146"/>
      <c r="C748" s="148" t="e">
        <f t="shared" si="222"/>
        <v>#N/A</v>
      </c>
      <c r="D748" s="148" t="e">
        <f t="shared" si="223"/>
        <v>#N/A</v>
      </c>
      <c r="E748" s="143" t="e">
        <f t="shared" si="224"/>
        <v>#N/A</v>
      </c>
    </row>
    <row r="749" spans="1:6" x14ac:dyDescent="0.4">
      <c r="B749" s="144"/>
      <c r="C749" s="148"/>
      <c r="D749" s="148"/>
      <c r="E749" s="143"/>
      <c r="F749" s="156"/>
    </row>
    <row r="750" spans="1:6" x14ac:dyDescent="0.4">
      <c r="A750" s="203" t="s">
        <v>0</v>
      </c>
      <c r="B750" s="315" t="s">
        <v>113</v>
      </c>
      <c r="C750" s="317" t="str">
        <f>VLOOKUP($B750,Timetablefield,2)</f>
        <v>Softball</v>
      </c>
      <c r="D750" s="317" t="str">
        <f>VLOOKUP($B750,Timetablefield,3)</f>
        <v>Male</v>
      </c>
      <c r="E750" s="317" t="str">
        <f>VLOOKUP($B750,Timetablefield,4)</f>
        <v>LD/PD C1</v>
      </c>
      <c r="F750" s="317" t="s">
        <v>31</v>
      </c>
    </row>
    <row r="751" spans="1:6" x14ac:dyDescent="0.4">
      <c r="A751" s="203" t="s">
        <v>29</v>
      </c>
      <c r="B751" s="315" t="s">
        <v>30</v>
      </c>
      <c r="C751" s="151"/>
      <c r="D751" s="151"/>
      <c r="E751" s="204"/>
      <c r="F751" s="318" t="s">
        <v>108</v>
      </c>
    </row>
    <row r="752" spans="1:6" x14ac:dyDescent="0.4">
      <c r="B752" s="146">
        <v>158</v>
      </c>
      <c r="C752" s="148" t="str">
        <f t="shared" ref="C752:C762" si="228">VLOOKUP($B752,athletes,2)</f>
        <v>Conor Whannell</v>
      </c>
      <c r="D752" s="148" t="str">
        <f t="shared" ref="D752:D762" si="229">VLOOKUP($B752,athletes,3)</f>
        <v>Forth Valley</v>
      </c>
      <c r="E752" s="143" t="str">
        <f t="shared" ref="E752:E762" si="230">VLOOKUP($B752,athletes,4)</f>
        <v>PD</v>
      </c>
      <c r="F752" s="183">
        <v>8.74</v>
      </c>
    </row>
    <row r="753" spans="1:6" x14ac:dyDescent="0.4">
      <c r="B753" s="146"/>
      <c r="C753" s="148" t="e">
        <f t="shared" si="228"/>
        <v>#N/A</v>
      </c>
      <c r="D753" s="148" t="e">
        <f t="shared" si="229"/>
        <v>#N/A</v>
      </c>
      <c r="E753" s="143" t="e">
        <f t="shared" si="230"/>
        <v>#N/A</v>
      </c>
      <c r="F753" s="183"/>
    </row>
    <row r="754" spans="1:6" x14ac:dyDescent="0.4">
      <c r="B754" s="146">
        <v>181</v>
      </c>
      <c r="C754" s="148" t="str">
        <f t="shared" ref="C754:C761" si="231">VLOOKUP($B754,athletes,2)</f>
        <v>Glenn Jones</v>
      </c>
      <c r="D754" s="148" t="str">
        <f t="shared" ref="D754:D761" si="232">VLOOKUP($B754,athletes,3)</f>
        <v>Perth/Tayside</v>
      </c>
      <c r="E754" s="143" t="str">
        <f t="shared" ref="E754:E761" si="233">VLOOKUP($B754,athletes,4)</f>
        <v>LD</v>
      </c>
      <c r="F754" s="183">
        <v>11.09</v>
      </c>
    </row>
    <row r="755" spans="1:6" x14ac:dyDescent="0.4">
      <c r="B755" s="146">
        <v>55</v>
      </c>
      <c r="C755" s="148" t="str">
        <f t="shared" si="231"/>
        <v>David Nicol</v>
      </c>
      <c r="D755" s="148" t="str">
        <f t="shared" si="232"/>
        <v>Fife</v>
      </c>
      <c r="E755" s="143" t="str">
        <f t="shared" si="233"/>
        <v>LD</v>
      </c>
      <c r="F755" s="183">
        <v>10.78</v>
      </c>
    </row>
    <row r="756" spans="1:6" x14ac:dyDescent="0.4">
      <c r="B756" s="146">
        <v>53</v>
      </c>
      <c r="C756" s="148" t="str">
        <f t="shared" si="231"/>
        <v>Barrie Sanderson</v>
      </c>
      <c r="D756" s="148" t="str">
        <f t="shared" si="232"/>
        <v>Fife</v>
      </c>
      <c r="E756" s="143" t="str">
        <f t="shared" si="233"/>
        <v>LD</v>
      </c>
      <c r="F756" s="183">
        <v>9.3800000000000008</v>
      </c>
    </row>
    <row r="757" spans="1:6" x14ac:dyDescent="0.4">
      <c r="B757" s="146">
        <v>144</v>
      </c>
      <c r="C757" s="148" t="str">
        <f t="shared" si="231"/>
        <v>John Atkin</v>
      </c>
      <c r="D757" s="148" t="str">
        <f t="shared" si="232"/>
        <v>Forth Valley</v>
      </c>
      <c r="E757" s="143" t="str">
        <f t="shared" si="233"/>
        <v>LD</v>
      </c>
      <c r="F757" s="183">
        <v>9.32</v>
      </c>
    </row>
    <row r="758" spans="1:6" x14ac:dyDescent="0.4">
      <c r="B758" s="146">
        <v>72</v>
      </c>
      <c r="C758" s="148" t="str">
        <f t="shared" si="231"/>
        <v>Stuart Orlovski</v>
      </c>
      <c r="D758" s="148" t="str">
        <f t="shared" si="232"/>
        <v>Fife</v>
      </c>
      <c r="E758" s="143" t="str">
        <f t="shared" si="233"/>
        <v>LD</v>
      </c>
      <c r="F758" s="183">
        <v>7.64</v>
      </c>
    </row>
    <row r="759" spans="1:6" x14ac:dyDescent="0.4">
      <c r="B759" s="146">
        <v>146</v>
      </c>
      <c r="C759" s="148" t="str">
        <f t="shared" si="231"/>
        <v>Andrew Richardson</v>
      </c>
      <c r="D759" s="148" t="str">
        <f t="shared" si="232"/>
        <v>Forth Valley</v>
      </c>
      <c r="E759" s="143" t="str">
        <f t="shared" si="233"/>
        <v>LD</v>
      </c>
      <c r="F759" s="183">
        <v>7.16</v>
      </c>
    </row>
    <row r="760" spans="1:6" x14ac:dyDescent="0.4">
      <c r="B760" s="146">
        <v>56</v>
      </c>
      <c r="C760" s="148" t="str">
        <f t="shared" si="231"/>
        <v>David Renie</v>
      </c>
      <c r="D760" s="148" t="str">
        <f t="shared" si="232"/>
        <v>Fife</v>
      </c>
      <c r="E760" s="143" t="str">
        <f t="shared" si="233"/>
        <v>LD</v>
      </c>
      <c r="F760" s="183">
        <v>5.97</v>
      </c>
    </row>
    <row r="761" spans="1:6" x14ac:dyDescent="0.4">
      <c r="B761" s="146">
        <v>62</v>
      </c>
      <c r="C761" s="148" t="str">
        <f t="shared" si="231"/>
        <v>Kyle Baxter</v>
      </c>
      <c r="D761" s="148" t="str">
        <f t="shared" si="232"/>
        <v>Fife</v>
      </c>
      <c r="E761" s="143" t="str">
        <f t="shared" si="233"/>
        <v>LD</v>
      </c>
      <c r="F761" s="183">
        <v>4.92</v>
      </c>
    </row>
    <row r="762" spans="1:6" x14ac:dyDescent="0.4">
      <c r="B762" s="146"/>
      <c r="C762" s="148" t="e">
        <f t="shared" si="228"/>
        <v>#N/A</v>
      </c>
      <c r="D762" s="148" t="e">
        <f t="shared" si="229"/>
        <v>#N/A</v>
      </c>
      <c r="E762" s="143" t="e">
        <f t="shared" si="230"/>
        <v>#N/A</v>
      </c>
      <c r="F762" s="183"/>
    </row>
    <row r="763" spans="1:6" x14ac:dyDescent="0.4">
      <c r="B763" s="144"/>
      <c r="C763" s="148"/>
      <c r="D763" s="148"/>
      <c r="E763" s="143"/>
      <c r="F763" s="156"/>
    </row>
    <row r="764" spans="1:6" x14ac:dyDescent="0.4">
      <c r="A764" s="203" t="s">
        <v>0</v>
      </c>
      <c r="B764" s="315" t="s">
        <v>114</v>
      </c>
      <c r="C764" s="317" t="str">
        <f>VLOOKUP($B764,Timetablefield,2)</f>
        <v>Long Jump</v>
      </c>
      <c r="D764" s="317" t="str">
        <f>VLOOKUP($B764,Timetablefield,3)</f>
        <v>Male</v>
      </c>
      <c r="E764" s="317" t="str">
        <f>VLOOKUP($B764,Timetablefield,4)</f>
        <v>LD  D/C</v>
      </c>
      <c r="F764" s="317" t="s">
        <v>31</v>
      </c>
    </row>
    <row r="765" spans="1:6" x14ac:dyDescent="0.4">
      <c r="A765" s="203" t="s">
        <v>29</v>
      </c>
      <c r="B765" s="315" t="s">
        <v>30</v>
      </c>
      <c r="C765" s="151" t="s">
        <v>470</v>
      </c>
      <c r="D765" s="151"/>
      <c r="E765" s="204"/>
      <c r="F765" s="318" t="s">
        <v>108</v>
      </c>
    </row>
    <row r="766" spans="1:6" x14ac:dyDescent="0.4">
      <c r="A766" s="203" t="s">
        <v>470</v>
      </c>
      <c r="B766" s="146">
        <v>9</v>
      </c>
      <c r="C766" s="148" t="str">
        <f t="shared" ref="C766:C772" si="234">VLOOKUP($B766,athletes,2)</f>
        <v>Irvin Wilson</v>
      </c>
      <c r="D766" s="148" t="str">
        <f t="shared" ref="D766:D772" si="235">VLOOKUP($B766,athletes,3)</f>
        <v>Fife</v>
      </c>
      <c r="E766" s="143" t="str">
        <f t="shared" ref="E766:E772" si="236">VLOOKUP($B766,athletes,4)</f>
        <v>LD</v>
      </c>
      <c r="F766" s="183">
        <v>3.23</v>
      </c>
    </row>
    <row r="767" spans="1:6" x14ac:dyDescent="0.4">
      <c r="B767" s="146">
        <v>8</v>
      </c>
      <c r="C767" s="148" t="str">
        <f t="shared" si="234"/>
        <v>Dylan Fotheringham</v>
      </c>
      <c r="D767" s="148" t="str">
        <f t="shared" si="235"/>
        <v>Fife</v>
      </c>
      <c r="E767" s="143" t="str">
        <f t="shared" si="236"/>
        <v>LD</v>
      </c>
      <c r="F767" s="183">
        <v>2.96</v>
      </c>
    </row>
    <row r="768" spans="1:6" x14ac:dyDescent="0.4">
      <c r="B768" s="146">
        <v>130</v>
      </c>
      <c r="C768" s="148" t="str">
        <f t="shared" si="234"/>
        <v>Bruce Anderson</v>
      </c>
      <c r="D768" s="148" t="str">
        <f t="shared" si="235"/>
        <v>Forth Valley</v>
      </c>
      <c r="E768" s="143" t="str">
        <f t="shared" si="236"/>
        <v>LD</v>
      </c>
      <c r="F768" s="183">
        <v>2.4300000000000002</v>
      </c>
    </row>
    <row r="769" spans="1:8" x14ac:dyDescent="0.4">
      <c r="B769" s="146">
        <v>20</v>
      </c>
      <c r="C769" s="148" t="str">
        <f t="shared" si="234"/>
        <v>Adam Faulds</v>
      </c>
      <c r="D769" s="148" t="str">
        <f t="shared" si="235"/>
        <v>Fife</v>
      </c>
      <c r="E769" s="143" t="str">
        <f t="shared" si="236"/>
        <v>LD</v>
      </c>
      <c r="F769" s="183">
        <v>2.41</v>
      </c>
    </row>
    <row r="770" spans="1:8" x14ac:dyDescent="0.4">
      <c r="B770" s="146">
        <v>57</v>
      </c>
      <c r="C770" s="148" t="str">
        <f t="shared" si="234"/>
        <v>Gavin Smith</v>
      </c>
      <c r="D770" s="148" t="str">
        <f t="shared" si="235"/>
        <v>Fife</v>
      </c>
      <c r="E770" s="143" t="str">
        <f t="shared" si="236"/>
        <v>LD</v>
      </c>
      <c r="F770" s="183">
        <v>2.21</v>
      </c>
    </row>
    <row r="771" spans="1:8" x14ac:dyDescent="0.4">
      <c r="B771" s="146">
        <v>75</v>
      </c>
      <c r="C771" s="148" t="str">
        <f t="shared" si="234"/>
        <v>Wayne Sammut</v>
      </c>
      <c r="D771" s="148" t="str">
        <f t="shared" si="235"/>
        <v>Fife</v>
      </c>
      <c r="E771" s="143" t="str">
        <f t="shared" si="236"/>
        <v>LD</v>
      </c>
      <c r="F771" s="183">
        <v>2.19</v>
      </c>
    </row>
    <row r="772" spans="1:8" x14ac:dyDescent="0.4">
      <c r="B772" s="146">
        <v>19</v>
      </c>
      <c r="C772" s="148" t="str">
        <f t="shared" si="234"/>
        <v>Tommy Sinclair</v>
      </c>
      <c r="D772" s="148" t="str">
        <f t="shared" si="235"/>
        <v>Fife</v>
      </c>
      <c r="E772" s="143" t="str">
        <f t="shared" si="236"/>
        <v>LD</v>
      </c>
      <c r="F772" s="183">
        <v>1.76</v>
      </c>
    </row>
    <row r="773" spans="1:8" x14ac:dyDescent="0.4">
      <c r="B773" s="146"/>
      <c r="C773" s="151" t="s">
        <v>471</v>
      </c>
      <c r="D773" s="148" t="e">
        <f t="shared" ref="D773" si="237">VLOOKUP($B773,athletes,3)</f>
        <v>#N/A</v>
      </c>
      <c r="E773" s="143" t="e">
        <f t="shared" ref="E773" si="238">VLOOKUP($B773,athletes,4)</f>
        <v>#N/A</v>
      </c>
      <c r="F773" s="183"/>
    </row>
    <row r="774" spans="1:8" x14ac:dyDescent="0.4">
      <c r="A774" s="203" t="s">
        <v>471</v>
      </c>
      <c r="B774" s="144">
        <v>64</v>
      </c>
      <c r="C774" s="148" t="str">
        <f t="shared" ref="C774:C779" si="239">VLOOKUP($B774,athletes,2)</f>
        <v>Phillip Callander</v>
      </c>
      <c r="D774" s="148" t="str">
        <f t="shared" ref="D774:D779" si="240">VLOOKUP($B774,athletes,3)</f>
        <v>Fife</v>
      </c>
      <c r="E774" s="143" t="str">
        <f t="shared" ref="E774:E779" si="241">VLOOKUP($B774,athletes,4)</f>
        <v>LD</v>
      </c>
      <c r="F774" s="184">
        <v>3.87</v>
      </c>
    </row>
    <row r="775" spans="1:8" x14ac:dyDescent="0.4">
      <c r="B775" s="144">
        <v>10</v>
      </c>
      <c r="C775" s="148" t="str">
        <f t="shared" si="239"/>
        <v>Scott Birrell</v>
      </c>
      <c r="D775" s="148" t="str">
        <f t="shared" si="240"/>
        <v>Fife</v>
      </c>
      <c r="E775" s="143" t="str">
        <f t="shared" si="241"/>
        <v>LD</v>
      </c>
      <c r="F775" s="184">
        <v>3.6</v>
      </c>
    </row>
    <row r="776" spans="1:8" x14ac:dyDescent="0.4">
      <c r="B776" s="146">
        <v>207</v>
      </c>
      <c r="C776" s="148" t="str">
        <f t="shared" si="239"/>
        <v>Fraser Brash</v>
      </c>
      <c r="D776" s="148" t="str">
        <f t="shared" si="240"/>
        <v>West of Scotland</v>
      </c>
      <c r="E776" s="143" t="str">
        <f t="shared" si="241"/>
        <v>LD</v>
      </c>
      <c r="F776" s="183">
        <v>3.57</v>
      </c>
    </row>
    <row r="777" spans="1:8" x14ac:dyDescent="0.4">
      <c r="B777" s="146">
        <v>199</v>
      </c>
      <c r="C777" s="148" t="str">
        <f t="shared" si="239"/>
        <v>David Mott</v>
      </c>
      <c r="D777" s="148" t="str">
        <f t="shared" si="240"/>
        <v>West of Scotland</v>
      </c>
      <c r="E777" s="143" t="str">
        <f t="shared" si="241"/>
        <v>LD</v>
      </c>
      <c r="F777" s="183">
        <v>3.43</v>
      </c>
    </row>
    <row r="778" spans="1:8" x14ac:dyDescent="0.4">
      <c r="B778" s="146">
        <v>1</v>
      </c>
      <c r="C778" s="148" t="str">
        <f t="shared" si="239"/>
        <v>Connor Cruickshank</v>
      </c>
      <c r="D778" s="148" t="str">
        <f t="shared" si="240"/>
        <v>Dumfries &amp; Galloway</v>
      </c>
      <c r="E778" s="143" t="str">
        <f t="shared" si="241"/>
        <v>LD</v>
      </c>
      <c r="F778" s="183">
        <v>3.15</v>
      </c>
    </row>
    <row r="779" spans="1:8" x14ac:dyDescent="0.4">
      <c r="B779" s="146">
        <v>28</v>
      </c>
      <c r="C779" s="148" t="str">
        <f t="shared" si="239"/>
        <v>Maurice Paterson</v>
      </c>
      <c r="D779" s="148" t="str">
        <f t="shared" si="240"/>
        <v>Fife</v>
      </c>
      <c r="E779" s="143" t="str">
        <f t="shared" si="241"/>
        <v>LD</v>
      </c>
      <c r="F779" s="183">
        <v>2.91</v>
      </c>
    </row>
    <row r="780" spans="1:8" x14ac:dyDescent="0.4">
      <c r="B780" s="146"/>
      <c r="C780" s="148"/>
      <c r="D780" s="148"/>
      <c r="E780" s="143"/>
      <c r="F780" s="183"/>
    </row>
    <row r="781" spans="1:8" x14ac:dyDescent="0.4">
      <c r="B781" s="144"/>
      <c r="C781" s="148"/>
      <c r="D781" s="148"/>
      <c r="E781" s="143"/>
      <c r="F781" s="184"/>
    </row>
    <row r="782" spans="1:8" x14ac:dyDescent="0.4">
      <c r="B782" s="237" t="s">
        <v>115</v>
      </c>
      <c r="C782" s="317" t="str">
        <f>VLOOKUP($B782,Timetablefield,2)</f>
        <v>Shot Putt 3Kg</v>
      </c>
      <c r="D782" s="317" t="str">
        <f>VLOOKUP($B782,Timetablefield,3)</f>
        <v>Female</v>
      </c>
      <c r="E782" s="317" t="str">
        <f>VLOOKUP($B782,Timetablefield,4)</f>
        <v>LD/PD 1/2</v>
      </c>
      <c r="F782" s="317" t="s">
        <v>31</v>
      </c>
    </row>
    <row r="783" spans="1:8" x14ac:dyDescent="0.4">
      <c r="A783" s="241" t="s">
        <v>0</v>
      </c>
      <c r="B783" s="315" t="s">
        <v>30</v>
      </c>
      <c r="C783" s="151"/>
      <c r="D783" s="151"/>
      <c r="E783" s="204"/>
      <c r="F783" s="318" t="s">
        <v>108</v>
      </c>
    </row>
    <row r="784" spans="1:8" x14ac:dyDescent="0.4">
      <c r="A784" s="203" t="s">
        <v>29</v>
      </c>
      <c r="B784" s="153">
        <v>121</v>
      </c>
      <c r="C784" s="148" t="str">
        <f t="shared" ref="C784:C792" si="242">VLOOKUP($B784,athletes,2)</f>
        <v>Mary Wilson</v>
      </c>
      <c r="D784" s="148" t="str">
        <f t="shared" ref="D784:D792" si="243">VLOOKUP($B784,athletes,3)</f>
        <v>Fife</v>
      </c>
      <c r="E784" s="148" t="str">
        <f t="shared" ref="E784:E792" si="244">VLOOKUP($B784,athletes,4)</f>
        <v>PD</v>
      </c>
      <c r="F784" s="153">
        <v>5.83</v>
      </c>
      <c r="G784" s="452" t="s">
        <v>494</v>
      </c>
      <c r="H784" s="452"/>
    </row>
    <row r="785" spans="1:6" x14ac:dyDescent="0.4">
      <c r="B785" s="153"/>
      <c r="C785" s="148" t="e">
        <f t="shared" si="242"/>
        <v>#N/A</v>
      </c>
      <c r="D785" s="148" t="e">
        <f t="shared" si="243"/>
        <v>#N/A</v>
      </c>
      <c r="E785" s="148" t="e">
        <f t="shared" si="244"/>
        <v>#N/A</v>
      </c>
      <c r="F785" s="153"/>
    </row>
    <row r="786" spans="1:6" x14ac:dyDescent="0.4">
      <c r="A786" s="203">
        <v>1</v>
      </c>
      <c r="B786" s="153">
        <v>89</v>
      </c>
      <c r="C786" s="148" t="str">
        <f t="shared" si="242"/>
        <v>Pauline Bryson</v>
      </c>
      <c r="D786" s="148" t="str">
        <f t="shared" si="243"/>
        <v>Fife</v>
      </c>
      <c r="E786" s="148" t="str">
        <f t="shared" si="244"/>
        <v>LD</v>
      </c>
      <c r="F786" s="153">
        <v>4.26</v>
      </c>
    </row>
    <row r="787" spans="1:6" x14ac:dyDescent="0.4">
      <c r="B787" s="153">
        <v>83</v>
      </c>
      <c r="C787" s="148" t="str">
        <f t="shared" si="242"/>
        <v>Susan Barrett</v>
      </c>
      <c r="D787" s="148" t="str">
        <f t="shared" si="243"/>
        <v>Fife</v>
      </c>
      <c r="E787" s="148" t="str">
        <f t="shared" si="244"/>
        <v>LD</v>
      </c>
      <c r="F787" s="153">
        <v>3.06</v>
      </c>
    </row>
    <row r="788" spans="1:6" x14ac:dyDescent="0.4">
      <c r="B788" s="153"/>
      <c r="C788" s="148" t="e">
        <f t="shared" si="242"/>
        <v>#N/A</v>
      </c>
      <c r="D788" s="148" t="e">
        <f t="shared" si="243"/>
        <v>#N/A</v>
      </c>
      <c r="E788" s="148" t="e">
        <f t="shared" si="244"/>
        <v>#N/A</v>
      </c>
      <c r="F788" s="153"/>
    </row>
    <row r="789" spans="1:6" x14ac:dyDescent="0.4">
      <c r="A789" s="203">
        <v>2</v>
      </c>
      <c r="B789" s="153">
        <v>108</v>
      </c>
      <c r="C789" s="148" t="str">
        <f t="shared" si="242"/>
        <v>Hannah Moffat</v>
      </c>
      <c r="D789" s="148" t="str">
        <f t="shared" si="243"/>
        <v>Fife</v>
      </c>
      <c r="E789" s="148" t="str">
        <f t="shared" si="244"/>
        <v>LD</v>
      </c>
      <c r="F789" s="153">
        <v>4.55</v>
      </c>
    </row>
    <row r="790" spans="1:6" x14ac:dyDescent="0.4">
      <c r="B790" s="153">
        <v>99</v>
      </c>
      <c r="C790" s="148" t="str">
        <f t="shared" si="242"/>
        <v>Tonia Coe</v>
      </c>
      <c r="D790" s="148" t="str">
        <f t="shared" si="243"/>
        <v>Fife</v>
      </c>
      <c r="E790" s="148" t="str">
        <f t="shared" si="244"/>
        <v>LD</v>
      </c>
      <c r="F790" s="153">
        <v>2.16</v>
      </c>
    </row>
    <row r="791" spans="1:6" x14ac:dyDescent="0.4">
      <c r="B791" s="153">
        <v>94</v>
      </c>
      <c r="C791" s="148" t="str">
        <f t="shared" si="242"/>
        <v>Michelle Somerville</v>
      </c>
      <c r="D791" s="148" t="str">
        <f t="shared" si="243"/>
        <v>Fife</v>
      </c>
      <c r="E791" s="148" t="str">
        <f t="shared" si="244"/>
        <v>LD</v>
      </c>
      <c r="F791" s="153">
        <v>0.88</v>
      </c>
    </row>
    <row r="792" spans="1:6" x14ac:dyDescent="0.4">
      <c r="B792" s="153"/>
      <c r="C792" s="148" t="e">
        <f t="shared" si="242"/>
        <v>#N/A</v>
      </c>
      <c r="D792" s="148" t="e">
        <f t="shared" si="243"/>
        <v>#N/A</v>
      </c>
      <c r="E792" s="148" t="e">
        <f t="shared" si="244"/>
        <v>#N/A</v>
      </c>
      <c r="F792" s="153"/>
    </row>
    <row r="793" spans="1:6" x14ac:dyDescent="0.4">
      <c r="B793" s="144"/>
      <c r="C793" s="148"/>
      <c r="D793" s="148"/>
      <c r="E793" s="143"/>
      <c r="F793" s="156"/>
    </row>
    <row r="794" spans="1:6" x14ac:dyDescent="0.4">
      <c r="B794" s="315" t="s">
        <v>116</v>
      </c>
      <c r="C794" s="317" t="str">
        <f>VLOOKUP($B794,Timetablefield,2)</f>
        <v>Shot Putt 4Kg</v>
      </c>
      <c r="D794" s="317" t="str">
        <f>VLOOKUP($B794,Timetablefield,3)</f>
        <v>Female</v>
      </c>
      <c r="E794" s="317" t="str">
        <f>VLOOKUP($B794,Timetablefield,4)</f>
        <v>LD   1/2</v>
      </c>
      <c r="F794" s="317" t="s">
        <v>31</v>
      </c>
    </row>
    <row r="795" spans="1:6" x14ac:dyDescent="0.4">
      <c r="A795" s="203" t="s">
        <v>0</v>
      </c>
      <c r="B795" s="315" t="s">
        <v>30</v>
      </c>
      <c r="C795" s="151"/>
      <c r="D795" s="151"/>
      <c r="E795" s="204"/>
      <c r="F795" s="318" t="s">
        <v>108</v>
      </c>
    </row>
    <row r="796" spans="1:6" x14ac:dyDescent="0.4">
      <c r="A796" s="203" t="s">
        <v>29</v>
      </c>
      <c r="B796" s="146">
        <v>134</v>
      </c>
      <c r="C796" s="148" t="str">
        <f t="shared" ref="C796:C801" si="245">VLOOKUP($B796,athletes,2)</f>
        <v>Caitlyn Ross</v>
      </c>
      <c r="D796" s="148" t="str">
        <f t="shared" ref="D796:D801" si="246">VLOOKUP($B796,athletes,3)</f>
        <v>Forth Valley</v>
      </c>
      <c r="E796" s="143" t="str">
        <f t="shared" ref="E796:E801" si="247">VLOOKUP($B796,athletes,4)</f>
        <v>LD</v>
      </c>
      <c r="F796" s="183">
        <v>7.47</v>
      </c>
    </row>
    <row r="797" spans="1:6" x14ac:dyDescent="0.4">
      <c r="B797" s="146"/>
      <c r="C797" s="148" t="e">
        <f t="shared" si="245"/>
        <v>#N/A</v>
      </c>
      <c r="D797" s="148" t="e">
        <f t="shared" si="246"/>
        <v>#N/A</v>
      </c>
      <c r="E797" s="143" t="e">
        <f t="shared" si="247"/>
        <v>#N/A</v>
      </c>
      <c r="F797" s="183"/>
    </row>
    <row r="798" spans="1:6" x14ac:dyDescent="0.4">
      <c r="B798" s="146">
        <v>224</v>
      </c>
      <c r="C798" s="148" t="str">
        <f t="shared" si="245"/>
        <v>Geraldine Fitzsimmons</v>
      </c>
      <c r="D798" s="148" t="str">
        <f t="shared" si="246"/>
        <v>West of Scotland</v>
      </c>
      <c r="E798" s="143" t="str">
        <f t="shared" si="247"/>
        <v>LD</v>
      </c>
      <c r="F798" s="183">
        <v>5.69</v>
      </c>
    </row>
    <row r="799" spans="1:6" x14ac:dyDescent="0.4">
      <c r="B799" s="146">
        <v>95</v>
      </c>
      <c r="C799" s="148" t="str">
        <f t="shared" si="245"/>
        <v>Nicola Bell</v>
      </c>
      <c r="D799" s="148" t="str">
        <f t="shared" si="246"/>
        <v>Fife</v>
      </c>
      <c r="E799" s="143" t="str">
        <f t="shared" si="247"/>
        <v>LD</v>
      </c>
      <c r="F799" s="183">
        <v>5.15</v>
      </c>
    </row>
    <row r="800" spans="1:6" x14ac:dyDescent="0.4">
      <c r="B800" s="146">
        <v>77</v>
      </c>
      <c r="C800" s="148" t="str">
        <f t="shared" si="245"/>
        <v>Jennifer Paton</v>
      </c>
      <c r="D800" s="148" t="str">
        <f t="shared" si="246"/>
        <v>Fife</v>
      </c>
      <c r="E800" s="143" t="str">
        <f t="shared" si="247"/>
        <v>LD</v>
      </c>
      <c r="F800" s="183">
        <v>4.96</v>
      </c>
    </row>
    <row r="801" spans="1:7" x14ac:dyDescent="0.4">
      <c r="B801" s="146">
        <v>95</v>
      </c>
      <c r="C801" s="148" t="str">
        <f t="shared" si="245"/>
        <v>Nicola Bell</v>
      </c>
      <c r="D801" s="148" t="str">
        <f t="shared" si="246"/>
        <v>Fife</v>
      </c>
      <c r="E801" s="143" t="str">
        <f t="shared" si="247"/>
        <v>LD</v>
      </c>
      <c r="F801" s="183">
        <v>4</v>
      </c>
    </row>
    <row r="802" spans="1:7" x14ac:dyDescent="0.4">
      <c r="B802" s="144"/>
      <c r="C802" s="148" t="e">
        <f t="shared" ref="C802" si="248">VLOOKUP($B802,athletes,2)</f>
        <v>#N/A</v>
      </c>
      <c r="D802" s="148" t="e">
        <f t="shared" ref="D802" si="249">VLOOKUP($B802,athletes,3)</f>
        <v>#N/A</v>
      </c>
      <c r="E802" s="143" t="e">
        <f t="shared" ref="E802" si="250">VLOOKUP($B802,athletes,4)</f>
        <v>#N/A</v>
      </c>
      <c r="F802" s="184"/>
    </row>
    <row r="803" spans="1:7" x14ac:dyDescent="0.4">
      <c r="B803" s="144"/>
      <c r="C803" s="148"/>
      <c r="D803" s="148"/>
      <c r="E803" s="143"/>
      <c r="F803" s="184"/>
    </row>
    <row r="804" spans="1:7" x14ac:dyDescent="0.4">
      <c r="B804" s="315" t="s">
        <v>117</v>
      </c>
      <c r="C804" s="317" t="str">
        <f>VLOOKUP($B804,Timetablefield,2)</f>
        <v>Javelin   600g</v>
      </c>
      <c r="D804" s="317" t="str">
        <f>VLOOKUP($B804,Timetablefield,3)</f>
        <v>Male</v>
      </c>
      <c r="E804" s="317" t="str">
        <f>VLOOKUP($B804,Timetablefield,4)</f>
        <v>Seated</v>
      </c>
      <c r="F804" s="317" t="s">
        <v>31</v>
      </c>
    </row>
    <row r="805" spans="1:7" x14ac:dyDescent="0.4">
      <c r="A805" s="203" t="s">
        <v>0</v>
      </c>
      <c r="B805" s="315" t="s">
        <v>30</v>
      </c>
      <c r="C805" s="148"/>
      <c r="D805" s="148"/>
      <c r="E805" s="143"/>
      <c r="F805" s="318" t="s">
        <v>108</v>
      </c>
    </row>
    <row r="806" spans="1:7" x14ac:dyDescent="0.4">
      <c r="A806" s="203" t="s">
        <v>29</v>
      </c>
      <c r="B806" s="146">
        <v>122</v>
      </c>
      <c r="C806" s="148" t="str">
        <f t="shared" ref="C806:C809" si="251">VLOOKUP($B806,athletes,2)</f>
        <v>Kenny Suttie</v>
      </c>
      <c r="D806" s="148" t="str">
        <f t="shared" ref="D806:D809" si="252">VLOOKUP($B806,athletes,3)</f>
        <v>Fife</v>
      </c>
      <c r="E806" s="143" t="str">
        <f t="shared" ref="E806:E809" si="253">VLOOKUP($B806,athletes,4)</f>
        <v>WC</v>
      </c>
      <c r="F806" s="146">
        <v>18.829999999999998</v>
      </c>
      <c r="G806" s="87" t="s">
        <v>464</v>
      </c>
    </row>
    <row r="807" spans="1:7" x14ac:dyDescent="0.4">
      <c r="B807" s="146">
        <v>3</v>
      </c>
      <c r="C807" s="148" t="str">
        <f t="shared" si="251"/>
        <v>Lee Lower</v>
      </c>
      <c r="D807" s="148" t="str">
        <f t="shared" si="252"/>
        <v>Dumfries &amp; Galloway</v>
      </c>
      <c r="E807" s="143" t="str">
        <f t="shared" si="253"/>
        <v>WC</v>
      </c>
      <c r="F807" s="146">
        <v>17.95</v>
      </c>
    </row>
    <row r="808" spans="1:7" x14ac:dyDescent="0.4">
      <c r="B808" s="146">
        <v>150</v>
      </c>
      <c r="C808" s="148" t="str">
        <f t="shared" si="251"/>
        <v>David Dent</v>
      </c>
      <c r="D808" s="148" t="str">
        <f t="shared" si="252"/>
        <v>Forth Valley</v>
      </c>
      <c r="E808" s="143" t="str">
        <f t="shared" si="253"/>
        <v>WC4</v>
      </c>
      <c r="F808" s="146">
        <v>16.72</v>
      </c>
    </row>
    <row r="809" spans="1:7" x14ac:dyDescent="0.4">
      <c r="B809" s="146"/>
      <c r="C809" s="148" t="e">
        <f t="shared" si="251"/>
        <v>#N/A</v>
      </c>
      <c r="D809" s="148" t="e">
        <f t="shared" si="252"/>
        <v>#N/A</v>
      </c>
      <c r="E809" s="143" t="e">
        <f t="shared" si="253"/>
        <v>#N/A</v>
      </c>
    </row>
    <row r="810" spans="1:7" x14ac:dyDescent="0.4">
      <c r="B810" s="146"/>
      <c r="C810" s="148"/>
      <c r="D810" s="148"/>
      <c r="E810" s="143"/>
    </row>
    <row r="811" spans="1:7" x14ac:dyDescent="0.4">
      <c r="B811" s="315" t="s">
        <v>118</v>
      </c>
      <c r="C811" s="317" t="str">
        <f>VLOOKUP($B811,Timetablefield,2)</f>
        <v>Softball</v>
      </c>
      <c r="D811" s="317" t="str">
        <f>VLOOKUP($B811,Timetablefield,3)</f>
        <v>Female</v>
      </c>
      <c r="E811" s="317" t="str">
        <f>VLOOKUP($B811,Timetablefield,4)</f>
        <v>LD/PD B</v>
      </c>
      <c r="F811" s="317" t="s">
        <v>31</v>
      </c>
    </row>
    <row r="812" spans="1:7" x14ac:dyDescent="0.4">
      <c r="A812" s="203" t="s">
        <v>0</v>
      </c>
      <c r="B812" s="315" t="s">
        <v>30</v>
      </c>
      <c r="C812" s="148"/>
      <c r="D812" s="148"/>
      <c r="E812" s="143"/>
      <c r="F812" s="318" t="s">
        <v>108</v>
      </c>
    </row>
    <row r="813" spans="1:7" x14ac:dyDescent="0.4">
      <c r="A813" s="203" t="s">
        <v>29</v>
      </c>
      <c r="B813" s="146">
        <v>149</v>
      </c>
      <c r="C813" s="148" t="str">
        <f t="shared" ref="C813:C822" si="254">VLOOKUP($B813,athletes,2)</f>
        <v>Amy Currie</v>
      </c>
      <c r="D813" s="148" t="str">
        <f t="shared" ref="D813:D822" si="255">VLOOKUP($B813,athletes,3)</f>
        <v>Forth Valley</v>
      </c>
      <c r="E813" s="143" t="str">
        <f t="shared" ref="E813:E822" si="256">VLOOKUP($B813,athletes,4)</f>
        <v>PD</v>
      </c>
      <c r="F813" s="183">
        <v>13.66</v>
      </c>
    </row>
    <row r="814" spans="1:7" x14ac:dyDescent="0.4">
      <c r="B814" s="146"/>
      <c r="C814" s="148" t="e">
        <f t="shared" si="254"/>
        <v>#N/A</v>
      </c>
      <c r="D814" s="148" t="e">
        <f t="shared" si="255"/>
        <v>#N/A</v>
      </c>
      <c r="E814" s="143" t="e">
        <f t="shared" si="256"/>
        <v>#N/A</v>
      </c>
      <c r="F814" s="183"/>
    </row>
    <row r="815" spans="1:7" x14ac:dyDescent="0.4">
      <c r="B815" s="146">
        <v>167</v>
      </c>
      <c r="C815" s="148" t="str">
        <f t="shared" si="254"/>
        <v>Carol Ann MacDonald</v>
      </c>
      <c r="D815" s="148" t="str">
        <f t="shared" si="255"/>
        <v>Highland</v>
      </c>
      <c r="E815" s="143" t="str">
        <f t="shared" si="256"/>
        <v>LD</v>
      </c>
      <c r="F815" s="183">
        <v>13.65</v>
      </c>
    </row>
    <row r="816" spans="1:7" x14ac:dyDescent="0.4">
      <c r="B816" s="146">
        <v>117</v>
      </c>
      <c r="C816" s="148" t="str">
        <f t="shared" si="254"/>
        <v>Kirsteen Mai Holgate</v>
      </c>
      <c r="D816" s="148" t="str">
        <f t="shared" si="255"/>
        <v>Fife</v>
      </c>
      <c r="E816" s="143" t="str">
        <f t="shared" si="256"/>
        <v>LD</v>
      </c>
      <c r="F816" s="183">
        <v>13.36</v>
      </c>
    </row>
    <row r="817" spans="1:6" x14ac:dyDescent="0.4">
      <c r="B817" s="146">
        <v>183</v>
      </c>
      <c r="C817" s="148" t="str">
        <f t="shared" si="254"/>
        <v>Holly Sandeman</v>
      </c>
      <c r="D817" s="148" t="str">
        <f t="shared" si="255"/>
        <v>Perth/Tayside</v>
      </c>
      <c r="E817" s="143" t="str">
        <f t="shared" si="256"/>
        <v>LD</v>
      </c>
      <c r="F817" s="183">
        <v>11.78</v>
      </c>
    </row>
    <row r="818" spans="1:6" x14ac:dyDescent="0.4">
      <c r="B818" s="146">
        <v>247</v>
      </c>
      <c r="C818" s="148" t="str">
        <f t="shared" si="254"/>
        <v>Kirsten Weir</v>
      </c>
      <c r="D818" s="148" t="str">
        <f t="shared" si="255"/>
        <v>Tayside</v>
      </c>
      <c r="E818" s="143" t="str">
        <f t="shared" si="256"/>
        <v>LD</v>
      </c>
      <c r="F818" s="183">
        <v>11.56</v>
      </c>
    </row>
    <row r="819" spans="1:6" x14ac:dyDescent="0.4">
      <c r="B819" s="146">
        <v>95</v>
      </c>
      <c r="C819" s="148" t="str">
        <f t="shared" si="254"/>
        <v>Nicola Bell</v>
      </c>
      <c r="D819" s="148" t="str">
        <f t="shared" si="255"/>
        <v>Fife</v>
      </c>
      <c r="E819" s="143" t="str">
        <f t="shared" si="256"/>
        <v>LD</v>
      </c>
      <c r="F819" s="183">
        <v>11</v>
      </c>
    </row>
    <row r="820" spans="1:6" x14ac:dyDescent="0.4">
      <c r="B820" s="146">
        <v>104</v>
      </c>
      <c r="C820" s="148" t="str">
        <f t="shared" si="254"/>
        <v>Carrie Ann Smith</v>
      </c>
      <c r="D820" s="148" t="str">
        <f t="shared" si="255"/>
        <v>Fife</v>
      </c>
      <c r="E820" s="143" t="str">
        <f t="shared" si="256"/>
        <v>LD</v>
      </c>
      <c r="F820" s="183">
        <v>10.130000000000001</v>
      </c>
    </row>
    <row r="821" spans="1:6" x14ac:dyDescent="0.4">
      <c r="B821" s="146">
        <v>87</v>
      </c>
      <c r="C821" s="148" t="str">
        <f t="shared" si="254"/>
        <v>Kearney Horne</v>
      </c>
      <c r="D821" s="148" t="str">
        <f t="shared" si="255"/>
        <v>Fife</v>
      </c>
      <c r="E821" s="143" t="str">
        <f t="shared" si="256"/>
        <v>LD</v>
      </c>
      <c r="F821" s="183">
        <v>8.68</v>
      </c>
    </row>
    <row r="822" spans="1:6" x14ac:dyDescent="0.4">
      <c r="B822" s="146">
        <v>116</v>
      </c>
      <c r="C822" s="148" t="str">
        <f t="shared" si="254"/>
        <v>Aimee Gibson</v>
      </c>
      <c r="D822" s="148" t="str">
        <f t="shared" si="255"/>
        <v>Fife</v>
      </c>
      <c r="E822" s="143" t="str">
        <f t="shared" si="256"/>
        <v>LD</v>
      </c>
      <c r="F822" s="183">
        <v>8</v>
      </c>
    </row>
    <row r="823" spans="1:6" x14ac:dyDescent="0.4">
      <c r="B823" s="146">
        <v>92</v>
      </c>
      <c r="C823" s="148" t="s">
        <v>270</v>
      </c>
      <c r="D823" s="148" t="s">
        <v>448</v>
      </c>
      <c r="E823" s="143" t="s">
        <v>449</v>
      </c>
      <c r="F823" s="183">
        <v>7.46</v>
      </c>
    </row>
    <row r="824" spans="1:6" x14ac:dyDescent="0.4">
      <c r="B824" s="146"/>
      <c r="C824" s="148"/>
      <c r="D824" s="148"/>
      <c r="E824" s="143"/>
      <c r="F824" s="183"/>
    </row>
    <row r="825" spans="1:6" x14ac:dyDescent="0.4">
      <c r="B825" s="146"/>
      <c r="C825" s="148"/>
      <c r="D825" s="148"/>
      <c r="E825" s="143"/>
      <c r="F825" s="183"/>
    </row>
    <row r="826" spans="1:6" x14ac:dyDescent="0.4">
      <c r="B826" s="315" t="s">
        <v>119</v>
      </c>
      <c r="C826" s="317" t="str">
        <f>VLOOKUP($B826,Timetablefield,2)</f>
        <v>Softball</v>
      </c>
      <c r="D826" s="317" t="str">
        <f>VLOOKUP($B826,Timetablefield,3)</f>
        <v>Female</v>
      </c>
      <c r="E826" s="317" t="str">
        <f>VLOOKUP($B826,Timetablefield,4)</f>
        <v>LD/PD  A</v>
      </c>
      <c r="F826" s="317" t="s">
        <v>31</v>
      </c>
    </row>
    <row r="827" spans="1:6" x14ac:dyDescent="0.4">
      <c r="A827" s="203" t="s">
        <v>0</v>
      </c>
      <c r="B827" s="315" t="s">
        <v>30</v>
      </c>
      <c r="C827" s="151"/>
      <c r="D827" s="151"/>
      <c r="E827" s="204"/>
      <c r="F827" s="318" t="s">
        <v>108</v>
      </c>
    </row>
    <row r="828" spans="1:6" x14ac:dyDescent="0.4">
      <c r="A828" s="203" t="s">
        <v>29</v>
      </c>
      <c r="B828" s="146">
        <v>90</v>
      </c>
      <c r="C828" s="148" t="str">
        <f>VLOOKUP($B828,athletes,2)</f>
        <v>Andrea Spry</v>
      </c>
      <c r="D828" s="148" t="str">
        <f>VLOOKUP($B828,athletes,3)</f>
        <v>Fife</v>
      </c>
      <c r="E828" s="143" t="str">
        <f>VLOOKUP($B828,athletes,4)</f>
        <v>LD</v>
      </c>
      <c r="F828" s="183">
        <v>18.850000000000001</v>
      </c>
    </row>
    <row r="829" spans="1:6" x14ac:dyDescent="0.4">
      <c r="B829" s="146">
        <v>84</v>
      </c>
      <c r="C829" s="148" t="str">
        <f>VLOOKUP($B829,athletes,2)</f>
        <v>Vicky Walker</v>
      </c>
      <c r="D829" s="148" t="str">
        <f>VLOOKUP($B829,athletes,3)</f>
        <v>Fife</v>
      </c>
      <c r="E829" s="143" t="str">
        <f>VLOOKUP($B829,athletes,4)</f>
        <v>LD</v>
      </c>
      <c r="F829" s="183">
        <v>15.51</v>
      </c>
    </row>
    <row r="830" spans="1:6" x14ac:dyDescent="0.4">
      <c r="B830" s="146">
        <v>98</v>
      </c>
      <c r="C830" s="148" t="str">
        <f>VLOOKUP($B830,athletes,2)</f>
        <v>Tanis Murphy</v>
      </c>
      <c r="D830" s="148" t="str">
        <f>VLOOKUP($B830,athletes,3)</f>
        <v>Fife</v>
      </c>
      <c r="E830" s="143" t="str">
        <f>VLOOKUP($B830,athletes,4)</f>
        <v>LD</v>
      </c>
      <c r="F830" s="183">
        <v>13.47</v>
      </c>
    </row>
    <row r="831" spans="1:6" x14ac:dyDescent="0.4">
      <c r="B831" s="146">
        <v>135</v>
      </c>
      <c r="C831" s="148" t="str">
        <f>VLOOKUP($B831,athletes,2)</f>
        <v>Chloe McLean</v>
      </c>
      <c r="D831" s="148" t="str">
        <f>VLOOKUP($B831,athletes,3)</f>
        <v>Forth Valley</v>
      </c>
      <c r="E831" s="143" t="str">
        <f>VLOOKUP($B831,athletes,4)</f>
        <v>LD</v>
      </c>
      <c r="F831" s="183">
        <v>12.29</v>
      </c>
    </row>
    <row r="832" spans="1:6" x14ac:dyDescent="0.4">
      <c r="B832" s="146"/>
      <c r="C832" s="148" t="e">
        <f t="shared" ref="C832:C834" si="257">VLOOKUP($B832,athletes,2)</f>
        <v>#N/A</v>
      </c>
      <c r="D832" s="148" t="e">
        <f t="shared" ref="D832:D834" si="258">VLOOKUP($B832,athletes,3)</f>
        <v>#N/A</v>
      </c>
      <c r="E832" s="143" t="e">
        <f t="shared" ref="E832:E834" si="259">VLOOKUP($B832,athletes,4)</f>
        <v>#N/A</v>
      </c>
      <c r="F832" s="183"/>
    </row>
    <row r="833" spans="1:6" x14ac:dyDescent="0.4">
      <c r="B833" s="146">
        <v>239</v>
      </c>
      <c r="C833" s="148" t="str">
        <f t="shared" si="257"/>
        <v>Lisa Davis</v>
      </c>
      <c r="D833" s="148" t="str">
        <f t="shared" si="258"/>
        <v>Red Star</v>
      </c>
      <c r="E833" s="143" t="str">
        <f t="shared" si="259"/>
        <v>PD</v>
      </c>
      <c r="F833" s="146">
        <v>13.66</v>
      </c>
    </row>
    <row r="834" spans="1:6" x14ac:dyDescent="0.4">
      <c r="B834" s="146"/>
      <c r="C834" s="148" t="e">
        <f t="shared" si="257"/>
        <v>#N/A</v>
      </c>
      <c r="D834" s="148" t="e">
        <f t="shared" si="258"/>
        <v>#N/A</v>
      </c>
      <c r="E834" s="143" t="e">
        <f t="shared" si="259"/>
        <v>#N/A</v>
      </c>
    </row>
    <row r="835" spans="1:6" x14ac:dyDescent="0.4">
      <c r="B835" s="144"/>
      <c r="C835" s="148"/>
      <c r="D835" s="148"/>
      <c r="E835" s="143"/>
      <c r="F835" s="156"/>
    </row>
    <row r="836" spans="1:6" x14ac:dyDescent="0.4">
      <c r="B836" s="315" t="s">
        <v>120</v>
      </c>
      <c r="C836" s="317" t="str">
        <f>VLOOKUP($B836,Timetablefield,2)</f>
        <v>Standing Long Jump</v>
      </c>
      <c r="D836" s="317" t="str">
        <f>VLOOKUP($B836,Timetablefield,3)</f>
        <v>Female</v>
      </c>
      <c r="E836" s="317" t="str">
        <f>VLOOKUP($B836,Timetablefield,4)</f>
        <v>LD</v>
      </c>
      <c r="F836" s="317" t="s">
        <v>31</v>
      </c>
    </row>
    <row r="837" spans="1:6" x14ac:dyDescent="0.4">
      <c r="A837" s="203" t="s">
        <v>0</v>
      </c>
      <c r="B837" s="315" t="s">
        <v>30</v>
      </c>
      <c r="C837" s="151"/>
      <c r="D837" s="151"/>
      <c r="E837" s="204"/>
      <c r="F837" s="318" t="s">
        <v>108</v>
      </c>
    </row>
    <row r="838" spans="1:6" x14ac:dyDescent="0.4">
      <c r="A838" s="203" t="s">
        <v>29</v>
      </c>
      <c r="B838" s="146">
        <v>101</v>
      </c>
      <c r="C838" s="148" t="str">
        <f t="shared" ref="C838:C846" si="260">VLOOKUP($B838,athletes,2)</f>
        <v>Stacey Hynd</v>
      </c>
      <c r="D838" s="148" t="str">
        <f t="shared" ref="D838:D846" si="261">VLOOKUP($B838,athletes,3)</f>
        <v>Fife</v>
      </c>
      <c r="E838" s="143" t="str">
        <f t="shared" ref="E838:E846" si="262">VLOOKUP($B838,athletes,4)</f>
        <v>LD</v>
      </c>
      <c r="F838" s="183">
        <v>1.42</v>
      </c>
    </row>
    <row r="839" spans="1:6" x14ac:dyDescent="0.4">
      <c r="B839" s="146">
        <v>100</v>
      </c>
      <c r="C839" s="148" t="str">
        <f t="shared" si="260"/>
        <v>Colleen Turner</v>
      </c>
      <c r="D839" s="148" t="str">
        <f t="shared" si="261"/>
        <v>Fife</v>
      </c>
      <c r="E839" s="143" t="str">
        <f t="shared" si="262"/>
        <v>LD</v>
      </c>
      <c r="F839" s="183">
        <v>1.34</v>
      </c>
    </row>
    <row r="840" spans="1:6" x14ac:dyDescent="0.4">
      <c r="B840" s="146">
        <v>244</v>
      </c>
      <c r="C840" s="148" t="str">
        <f t="shared" si="260"/>
        <v>Stephanie Strachan</v>
      </c>
      <c r="D840" s="148" t="str">
        <f t="shared" si="261"/>
        <v>Tayside</v>
      </c>
      <c r="E840" s="143" t="str">
        <f t="shared" si="262"/>
        <v>LD</v>
      </c>
      <c r="F840" s="183">
        <v>1.3</v>
      </c>
    </row>
    <row r="841" spans="1:6" x14ac:dyDescent="0.4">
      <c r="B841" s="146">
        <v>171</v>
      </c>
      <c r="C841" s="148" t="str">
        <f t="shared" si="260"/>
        <v>Laura Matheson</v>
      </c>
      <c r="D841" s="148" t="str">
        <f t="shared" si="261"/>
        <v>Highland</v>
      </c>
      <c r="E841" s="143" t="str">
        <f t="shared" si="262"/>
        <v>LD</v>
      </c>
      <c r="F841" s="183">
        <v>1.08</v>
      </c>
    </row>
    <row r="842" spans="1:6" x14ac:dyDescent="0.4">
      <c r="B842" s="146">
        <v>169</v>
      </c>
      <c r="C842" s="148" t="str">
        <f t="shared" si="260"/>
        <v>Hannah Duncan</v>
      </c>
      <c r="D842" s="148" t="str">
        <f t="shared" si="261"/>
        <v>Highland</v>
      </c>
      <c r="E842" s="143" t="str">
        <f t="shared" si="262"/>
        <v>LD</v>
      </c>
      <c r="F842" s="183">
        <v>1.06</v>
      </c>
    </row>
    <row r="843" spans="1:6" x14ac:dyDescent="0.4">
      <c r="B843" s="146">
        <v>91</v>
      </c>
      <c r="C843" s="148" t="str">
        <f t="shared" si="260"/>
        <v>Dawn Rogerson</v>
      </c>
      <c r="D843" s="148" t="str">
        <f t="shared" si="261"/>
        <v>Fife</v>
      </c>
      <c r="E843" s="143" t="str">
        <f t="shared" si="262"/>
        <v>LD</v>
      </c>
      <c r="F843" s="183">
        <v>1</v>
      </c>
    </row>
    <row r="844" spans="1:6" x14ac:dyDescent="0.4">
      <c r="B844" s="146">
        <v>104</v>
      </c>
      <c r="C844" s="148" t="str">
        <f t="shared" si="260"/>
        <v>Carrie Ann Smith</v>
      </c>
      <c r="D844" s="148" t="str">
        <f t="shared" si="261"/>
        <v>Fife</v>
      </c>
      <c r="E844" s="143" t="str">
        <f t="shared" si="262"/>
        <v>LD</v>
      </c>
      <c r="F844" s="183">
        <v>0.98</v>
      </c>
    </row>
    <row r="845" spans="1:6" x14ac:dyDescent="0.4">
      <c r="B845" s="146">
        <v>97</v>
      </c>
      <c r="C845" s="148" t="str">
        <f t="shared" si="260"/>
        <v>Shona Murrie</v>
      </c>
      <c r="D845" s="148" t="str">
        <f t="shared" si="261"/>
        <v>Fife</v>
      </c>
      <c r="E845" s="143" t="str">
        <f t="shared" si="262"/>
        <v>LD</v>
      </c>
      <c r="F845" s="183">
        <v>0.88</v>
      </c>
    </row>
    <row r="846" spans="1:6" x14ac:dyDescent="0.4">
      <c r="B846" s="146">
        <v>172</v>
      </c>
      <c r="C846" s="148" t="str">
        <f t="shared" si="260"/>
        <v>Mary Tesmar</v>
      </c>
      <c r="D846" s="148" t="str">
        <f t="shared" si="261"/>
        <v>Highland</v>
      </c>
      <c r="E846" s="143" t="str">
        <f t="shared" si="262"/>
        <v>LD</v>
      </c>
      <c r="F846" s="183">
        <v>0.68</v>
      </c>
    </row>
    <row r="847" spans="1:6" x14ac:dyDescent="0.4">
      <c r="B847" s="146"/>
      <c r="C847" s="148" t="e">
        <f t="shared" ref="C847" si="263">VLOOKUP($B847,athletes,2)</f>
        <v>#N/A</v>
      </c>
      <c r="D847" s="148" t="e">
        <f t="shared" ref="D847" si="264">VLOOKUP($B847,athletes,3)</f>
        <v>#N/A</v>
      </c>
      <c r="E847" s="143" t="e">
        <f t="shared" ref="E847" si="265">VLOOKUP($B847,athletes,4)</f>
        <v>#N/A</v>
      </c>
    </row>
    <row r="848" spans="1:6" x14ac:dyDescent="0.4">
      <c r="B848" s="144"/>
      <c r="C848" s="148" t="e">
        <f>VLOOKUP($B848,athletes,2)</f>
        <v>#N/A</v>
      </c>
      <c r="D848" s="148" t="e">
        <f>VLOOKUP($B848,athletes,3)</f>
        <v>#N/A</v>
      </c>
      <c r="E848" s="143" t="e">
        <f>VLOOKUP($B848,athletes,4)</f>
        <v>#N/A</v>
      </c>
      <c r="F848" s="156"/>
    </row>
    <row r="849" spans="1:8" x14ac:dyDescent="0.4">
      <c r="B849" s="315" t="s">
        <v>121</v>
      </c>
      <c r="C849" s="317" t="str">
        <f>VLOOKUP($B849,Timetablefield,2)</f>
        <v>Shot Putt   6Kg/5Kg</v>
      </c>
      <c r="D849" s="317" t="str">
        <f>VLOOKUP($B849,Timetablefield,3)</f>
        <v>Male</v>
      </c>
      <c r="E849" s="317" t="str">
        <f>VLOOKUP($B849,Timetablefield,4)</f>
        <v>LD</v>
      </c>
      <c r="F849" s="317" t="s">
        <v>31</v>
      </c>
    </row>
    <row r="850" spans="1:8" x14ac:dyDescent="0.4">
      <c r="A850" s="203" t="s">
        <v>0</v>
      </c>
      <c r="B850" s="315" t="s">
        <v>30</v>
      </c>
      <c r="C850" s="151" t="s">
        <v>472</v>
      </c>
      <c r="D850" s="151"/>
      <c r="E850" s="204"/>
      <c r="F850" s="318" t="s">
        <v>108</v>
      </c>
    </row>
    <row r="851" spans="1:8" x14ac:dyDescent="0.4">
      <c r="A851" s="203" t="s">
        <v>29</v>
      </c>
      <c r="B851" s="146">
        <v>142</v>
      </c>
      <c r="C851" s="148" t="str">
        <f t="shared" ref="C851:C865" si="266">VLOOKUP($B851,athletes,2)</f>
        <v>Gavin Miller</v>
      </c>
      <c r="D851" s="148" t="str">
        <f t="shared" ref="D851:D865" si="267">VLOOKUP($B851,athletes,3)</f>
        <v>Forth Valley</v>
      </c>
      <c r="E851" s="143" t="str">
        <f t="shared" ref="E851:E865" si="268">VLOOKUP($B851,athletes,4)</f>
        <v>LD</v>
      </c>
      <c r="F851" s="183">
        <v>7.51</v>
      </c>
    </row>
    <row r="852" spans="1:8" x14ac:dyDescent="0.4">
      <c r="B852" s="146">
        <v>13</v>
      </c>
      <c r="C852" s="148" t="str">
        <f t="shared" si="266"/>
        <v>Craig Donaldson</v>
      </c>
      <c r="D852" s="148" t="str">
        <f t="shared" si="267"/>
        <v>Fife</v>
      </c>
      <c r="E852" s="143" t="str">
        <f t="shared" si="268"/>
        <v>LD</v>
      </c>
      <c r="F852" s="183">
        <v>7.51</v>
      </c>
    </row>
    <row r="853" spans="1:8" x14ac:dyDescent="0.4">
      <c r="B853" s="146">
        <v>202</v>
      </c>
      <c r="C853" s="148" t="str">
        <f t="shared" si="266"/>
        <v>Michael Carr</v>
      </c>
      <c r="D853" s="148" t="str">
        <f t="shared" si="267"/>
        <v>West of Scotland</v>
      </c>
      <c r="E853" s="143" t="str">
        <f t="shared" si="268"/>
        <v>LD</v>
      </c>
      <c r="F853" s="183">
        <v>6.61</v>
      </c>
    </row>
    <row r="854" spans="1:8" x14ac:dyDescent="0.4">
      <c r="B854" s="146">
        <v>143</v>
      </c>
      <c r="C854" s="148" t="str">
        <f t="shared" si="266"/>
        <v>Stephen Donaldson</v>
      </c>
      <c r="D854" s="148" t="str">
        <f t="shared" si="267"/>
        <v>Forth Valley</v>
      </c>
      <c r="E854" s="143" t="str">
        <f t="shared" si="268"/>
        <v>LD</v>
      </c>
      <c r="F854" s="183">
        <v>6.36</v>
      </c>
    </row>
    <row r="855" spans="1:8" x14ac:dyDescent="0.4">
      <c r="B855" s="146">
        <v>128</v>
      </c>
      <c r="C855" s="148" t="str">
        <f t="shared" si="266"/>
        <v>Niall Finlayson</v>
      </c>
      <c r="D855" s="148" t="str">
        <f t="shared" si="267"/>
        <v>Forth Valley</v>
      </c>
      <c r="E855" s="143" t="str">
        <f t="shared" si="268"/>
        <v>LD</v>
      </c>
      <c r="F855" s="183">
        <v>5.46</v>
      </c>
    </row>
    <row r="856" spans="1:8" x14ac:dyDescent="0.4">
      <c r="B856" s="146">
        <v>133</v>
      </c>
      <c r="C856" s="148" t="str">
        <f t="shared" si="266"/>
        <v>Kenneth Holderness</v>
      </c>
      <c r="D856" s="148" t="str">
        <f t="shared" si="267"/>
        <v>Forth Valley</v>
      </c>
      <c r="E856" s="143" t="str">
        <f t="shared" si="268"/>
        <v>LD</v>
      </c>
      <c r="F856" s="183">
        <v>5.46</v>
      </c>
    </row>
    <row r="857" spans="1:8" x14ac:dyDescent="0.4">
      <c r="B857" s="146">
        <v>7</v>
      </c>
      <c r="C857" s="148" t="str">
        <f t="shared" si="266"/>
        <v>Craig McIntyre</v>
      </c>
      <c r="D857" s="148" t="str">
        <f t="shared" si="267"/>
        <v>Fife</v>
      </c>
      <c r="E857" s="143" t="str">
        <f t="shared" si="268"/>
        <v>LD</v>
      </c>
      <c r="F857" s="183">
        <v>5.22</v>
      </c>
    </row>
    <row r="858" spans="1:8" x14ac:dyDescent="0.4">
      <c r="B858" s="146">
        <v>131</v>
      </c>
      <c r="C858" s="148" t="str">
        <f t="shared" si="266"/>
        <v>Paul Wotherspoon</v>
      </c>
      <c r="D858" s="148" t="str">
        <f t="shared" si="267"/>
        <v>Forth Valley</v>
      </c>
      <c r="E858" s="143" t="str">
        <f t="shared" si="268"/>
        <v>LD</v>
      </c>
      <c r="F858" s="183">
        <v>5.15</v>
      </c>
    </row>
    <row r="859" spans="1:8" x14ac:dyDescent="0.4">
      <c r="B859" s="146">
        <v>15</v>
      </c>
      <c r="C859" s="148" t="str">
        <f t="shared" si="266"/>
        <v>Kevin Mustard</v>
      </c>
      <c r="D859" s="148" t="str">
        <f t="shared" si="267"/>
        <v>Fife</v>
      </c>
      <c r="E859" s="143" t="str">
        <f t="shared" si="268"/>
        <v>LD</v>
      </c>
      <c r="F859" s="183">
        <v>4.9400000000000004</v>
      </c>
    </row>
    <row r="860" spans="1:8" x14ac:dyDescent="0.4">
      <c r="B860" s="146"/>
      <c r="C860" s="148" t="e">
        <f t="shared" si="266"/>
        <v>#N/A</v>
      </c>
      <c r="D860" s="148" t="e">
        <f t="shared" si="267"/>
        <v>#N/A</v>
      </c>
      <c r="E860" s="143" t="e">
        <f t="shared" si="268"/>
        <v>#N/A</v>
      </c>
      <c r="F860" s="183"/>
    </row>
    <row r="861" spans="1:8" x14ac:dyDescent="0.4">
      <c r="B861" s="146"/>
      <c r="C861" s="151" t="s">
        <v>473</v>
      </c>
      <c r="D861" s="148" t="e">
        <f t="shared" si="267"/>
        <v>#N/A</v>
      </c>
      <c r="E861" s="143" t="e">
        <f t="shared" si="268"/>
        <v>#N/A</v>
      </c>
      <c r="F861" s="183"/>
    </row>
    <row r="862" spans="1:8" x14ac:dyDescent="0.4">
      <c r="B862" s="146">
        <v>132</v>
      </c>
      <c r="C862" s="148" t="str">
        <f t="shared" si="266"/>
        <v>Liam Nolan</v>
      </c>
      <c r="D862" s="148" t="str">
        <f t="shared" si="267"/>
        <v>Forth Valley</v>
      </c>
      <c r="E862" s="143" t="str">
        <f t="shared" si="268"/>
        <v>LD</v>
      </c>
      <c r="F862" s="183">
        <v>8</v>
      </c>
      <c r="G862" s="340" t="s">
        <v>495</v>
      </c>
      <c r="H862" s="340"/>
    </row>
    <row r="863" spans="1:8" x14ac:dyDescent="0.4">
      <c r="B863" s="146">
        <v>10</v>
      </c>
      <c r="C863" s="148" t="str">
        <f t="shared" si="266"/>
        <v>Scott Birrell</v>
      </c>
      <c r="D863" s="148" t="str">
        <f t="shared" si="267"/>
        <v>Fife</v>
      </c>
      <c r="E863" s="143" t="str">
        <f t="shared" si="268"/>
        <v>LD</v>
      </c>
      <c r="F863" s="146">
        <v>7.47</v>
      </c>
    </row>
    <row r="864" spans="1:8" x14ac:dyDescent="0.4">
      <c r="B864" s="146">
        <v>137</v>
      </c>
      <c r="C864" s="148" t="str">
        <f t="shared" si="266"/>
        <v>Mark Lumsden</v>
      </c>
      <c r="D864" s="148" t="str">
        <f t="shared" si="267"/>
        <v>Forth Valley</v>
      </c>
      <c r="E864" s="143" t="str">
        <f t="shared" si="268"/>
        <v>LD</v>
      </c>
      <c r="F864" s="146">
        <v>5.92</v>
      </c>
    </row>
    <row r="865" spans="1:8" x14ac:dyDescent="0.4">
      <c r="B865" s="146"/>
      <c r="C865" s="148" t="e">
        <f t="shared" si="266"/>
        <v>#N/A</v>
      </c>
      <c r="D865" s="148" t="e">
        <f t="shared" si="267"/>
        <v>#N/A</v>
      </c>
      <c r="E865" s="143" t="e">
        <f t="shared" si="268"/>
        <v>#N/A</v>
      </c>
    </row>
    <row r="866" spans="1:8" x14ac:dyDescent="0.4">
      <c r="B866" s="144"/>
      <c r="C866" s="148"/>
      <c r="D866" s="148"/>
      <c r="E866" s="143"/>
    </row>
    <row r="867" spans="1:8" x14ac:dyDescent="0.4">
      <c r="B867" s="315" t="s">
        <v>122</v>
      </c>
      <c r="C867" s="317" t="str">
        <f>VLOOKUP($B867,Timetablefield,2)</f>
        <v>Discus   1Kg</v>
      </c>
      <c r="D867" s="317" t="str">
        <f>VLOOKUP($B867,Timetablefield,3)</f>
        <v>Male/Female</v>
      </c>
      <c r="E867" s="317" t="str">
        <f>VLOOKUP($B867,Timetablefield,4)</f>
        <v>Seated</v>
      </c>
      <c r="F867" s="317" t="s">
        <v>31</v>
      </c>
    </row>
    <row r="868" spans="1:8" x14ac:dyDescent="0.4">
      <c r="A868" s="203" t="s">
        <v>0</v>
      </c>
      <c r="B868" s="315" t="s">
        <v>30</v>
      </c>
      <c r="C868" s="151"/>
      <c r="D868" s="151"/>
      <c r="E868" s="204"/>
      <c r="F868" s="318" t="s">
        <v>108</v>
      </c>
    </row>
    <row r="869" spans="1:8" x14ac:dyDescent="0.4">
      <c r="A869" s="203" t="s">
        <v>29</v>
      </c>
      <c r="B869" s="146">
        <v>152</v>
      </c>
      <c r="C869" s="148" t="str">
        <f t="shared" ref="C869:C878" si="269">VLOOKUP($B869,athletes,2)</f>
        <v>Jo Butterfield</v>
      </c>
      <c r="D869" s="148" t="str">
        <f t="shared" ref="D869:D878" si="270">VLOOKUP($B869,athletes,3)</f>
        <v>Forth Valley</v>
      </c>
      <c r="E869" s="143" t="str">
        <f t="shared" ref="E869:E878" si="271">VLOOKUP($B869,athletes,4)</f>
        <v>WC</v>
      </c>
      <c r="F869" s="146">
        <v>9.2100000000000009</v>
      </c>
      <c r="G869" s="452" t="s">
        <v>496</v>
      </c>
      <c r="H869" s="452"/>
    </row>
    <row r="870" spans="1:8" x14ac:dyDescent="0.4">
      <c r="B870" s="146">
        <v>151</v>
      </c>
      <c r="C870" s="148" t="str">
        <f t="shared" si="269"/>
        <v>Lizzie Jackson</v>
      </c>
      <c r="D870" s="148" t="str">
        <f t="shared" si="270"/>
        <v>Forth Valley</v>
      </c>
      <c r="E870" s="143" t="str">
        <f t="shared" si="271"/>
        <v>WC4</v>
      </c>
      <c r="F870" s="146">
        <v>8.26</v>
      </c>
    </row>
    <row r="871" spans="1:8" x14ac:dyDescent="0.4">
      <c r="B871" s="146"/>
      <c r="C871" s="148" t="e">
        <f t="shared" si="269"/>
        <v>#N/A</v>
      </c>
      <c r="D871" s="148" t="e">
        <f t="shared" si="270"/>
        <v>#N/A</v>
      </c>
      <c r="E871" s="143" t="e">
        <f t="shared" si="271"/>
        <v>#N/A</v>
      </c>
    </row>
    <row r="872" spans="1:8" x14ac:dyDescent="0.4">
      <c r="B872" s="146">
        <v>122</v>
      </c>
      <c r="C872" s="148" t="str">
        <f t="shared" si="269"/>
        <v>Kenny Suttie</v>
      </c>
      <c r="D872" s="148" t="str">
        <f t="shared" si="270"/>
        <v>Fife</v>
      </c>
      <c r="E872" s="143" t="str">
        <f t="shared" si="271"/>
        <v>WC</v>
      </c>
      <c r="F872" s="146">
        <v>21.34</v>
      </c>
    </row>
    <row r="873" spans="1:8" x14ac:dyDescent="0.4">
      <c r="B873" s="146">
        <v>150</v>
      </c>
      <c r="C873" s="148" t="str">
        <f t="shared" si="269"/>
        <v>David Dent</v>
      </c>
      <c r="D873" s="148" t="str">
        <f t="shared" si="270"/>
        <v>Forth Valley</v>
      </c>
      <c r="E873" s="143" t="str">
        <f t="shared" si="271"/>
        <v>WC4</v>
      </c>
      <c r="F873" s="146">
        <v>21.3</v>
      </c>
    </row>
    <row r="874" spans="1:8" x14ac:dyDescent="0.4">
      <c r="B874" s="146">
        <v>3</v>
      </c>
      <c r="C874" s="148" t="str">
        <f t="shared" si="269"/>
        <v>Lee Lower</v>
      </c>
      <c r="D874" s="148" t="str">
        <f t="shared" si="270"/>
        <v>Dumfries &amp; Galloway</v>
      </c>
      <c r="E874" s="143" t="str">
        <f t="shared" si="271"/>
        <v>WC</v>
      </c>
      <c r="F874" s="146">
        <v>21.21</v>
      </c>
    </row>
    <row r="875" spans="1:8" x14ac:dyDescent="0.4">
      <c r="B875" s="146">
        <v>240</v>
      </c>
      <c r="C875" s="148" t="str">
        <f t="shared" si="269"/>
        <v>Graham Condie</v>
      </c>
      <c r="D875" s="148" t="str">
        <f t="shared" si="270"/>
        <v>Red Star</v>
      </c>
      <c r="E875" s="143" t="str">
        <f t="shared" si="271"/>
        <v>WC</v>
      </c>
      <c r="F875" s="146">
        <v>12.66</v>
      </c>
    </row>
    <row r="876" spans="1:8" x14ac:dyDescent="0.4">
      <c r="B876" s="146">
        <v>123</v>
      </c>
      <c r="C876" s="148" t="str">
        <f t="shared" si="269"/>
        <v>Jonny Brown</v>
      </c>
      <c r="D876" s="148" t="str">
        <f t="shared" si="270"/>
        <v>Fife</v>
      </c>
      <c r="E876" s="143" t="str">
        <f t="shared" si="271"/>
        <v>WC</v>
      </c>
      <c r="F876" s="146">
        <v>9.84</v>
      </c>
    </row>
    <row r="877" spans="1:8" x14ac:dyDescent="0.4">
      <c r="B877" s="146">
        <v>124</v>
      </c>
      <c r="C877" s="148" t="str">
        <f t="shared" si="269"/>
        <v>Lewis Barnett</v>
      </c>
      <c r="D877" s="148" t="str">
        <f t="shared" si="270"/>
        <v>Fife</v>
      </c>
      <c r="E877" s="143" t="str">
        <f t="shared" si="271"/>
        <v>WC</v>
      </c>
      <c r="F877" s="146">
        <v>9.06</v>
      </c>
    </row>
    <row r="878" spans="1:8" x14ac:dyDescent="0.4">
      <c r="B878" s="146"/>
      <c r="C878" s="148" t="e">
        <f t="shared" si="269"/>
        <v>#N/A</v>
      </c>
      <c r="D878" s="148" t="e">
        <f t="shared" si="270"/>
        <v>#N/A</v>
      </c>
      <c r="E878" s="143" t="e">
        <f t="shared" si="271"/>
        <v>#N/A</v>
      </c>
    </row>
    <row r="879" spans="1:8" x14ac:dyDescent="0.4">
      <c r="B879" s="144"/>
      <c r="C879" s="148" t="e">
        <f>VLOOKUP(B879,timetabletrack,2)</f>
        <v>#N/A</v>
      </c>
      <c r="D879" s="151" t="e">
        <f>VLOOKUP(B879,timetabletrack,3)</f>
        <v>#N/A</v>
      </c>
      <c r="E879" s="204" t="e">
        <f>VLOOKUP(B879,timetabletrack,4)</f>
        <v>#N/A</v>
      </c>
      <c r="F879" s="156"/>
    </row>
    <row r="880" spans="1:8" x14ac:dyDescent="0.4">
      <c r="B880" s="315" t="s">
        <v>123</v>
      </c>
      <c r="C880" s="317" t="str">
        <f>VLOOKUP($B880,Timetablefield,2)</f>
        <v>Softball</v>
      </c>
      <c r="D880" s="317" t="str">
        <f>VLOOKUP($B880,Timetablefield,3)</f>
        <v>Female</v>
      </c>
      <c r="E880" s="317" t="str">
        <f>VLOOKUP($B880,Timetablefield,4)</f>
        <v>LD/PDC2</v>
      </c>
      <c r="F880" s="317" t="s">
        <v>31</v>
      </c>
    </row>
    <row r="881" spans="1:6" x14ac:dyDescent="0.4">
      <c r="A881" s="203" t="s">
        <v>0</v>
      </c>
      <c r="B881" s="315" t="s">
        <v>30</v>
      </c>
      <c r="C881" s="151"/>
      <c r="D881" s="151"/>
      <c r="E881" s="204"/>
      <c r="F881" s="318" t="s">
        <v>108</v>
      </c>
    </row>
    <row r="882" spans="1:6" x14ac:dyDescent="0.4">
      <c r="A882" s="203" t="s">
        <v>29</v>
      </c>
      <c r="B882" s="146">
        <v>96</v>
      </c>
      <c r="C882" s="148" t="str">
        <f t="shared" ref="C882:C887" si="272">VLOOKUP($B882,athletes,2)</f>
        <v>Nicola Eccles</v>
      </c>
      <c r="D882" s="148" t="str">
        <f t="shared" ref="D882:D887" si="273">VLOOKUP($B882,athletes,3)</f>
        <v>Fife</v>
      </c>
      <c r="E882" s="143" t="str">
        <f t="shared" ref="E882:E887" si="274">VLOOKUP($B882,athletes,4)</f>
        <v>LD</v>
      </c>
      <c r="F882" s="146">
        <v>9.52</v>
      </c>
    </row>
    <row r="883" spans="1:6" x14ac:dyDescent="0.4">
      <c r="B883" s="146">
        <v>103</v>
      </c>
      <c r="C883" s="148" t="str">
        <f t="shared" si="272"/>
        <v>Michelle Bates</v>
      </c>
      <c r="D883" s="148" t="str">
        <f t="shared" si="273"/>
        <v>Fife</v>
      </c>
      <c r="E883" s="143" t="str">
        <f t="shared" si="274"/>
        <v>LD</v>
      </c>
      <c r="F883" s="146">
        <v>4.07</v>
      </c>
    </row>
    <row r="884" spans="1:6" x14ac:dyDescent="0.4">
      <c r="B884" s="146">
        <v>106</v>
      </c>
      <c r="C884" s="148" t="str">
        <f t="shared" si="272"/>
        <v>Elaine Wallace</v>
      </c>
      <c r="D884" s="148" t="str">
        <f t="shared" si="273"/>
        <v>Fife</v>
      </c>
      <c r="E884" s="143" t="str">
        <f t="shared" si="274"/>
        <v>LD</v>
      </c>
      <c r="F884" s="146">
        <v>3.82</v>
      </c>
    </row>
    <row r="885" spans="1:6" x14ac:dyDescent="0.4">
      <c r="B885" s="146">
        <v>94</v>
      </c>
      <c r="C885" s="148" t="str">
        <f t="shared" si="272"/>
        <v>Michelle Somerville</v>
      </c>
      <c r="D885" s="148" t="str">
        <f t="shared" si="273"/>
        <v>Fife</v>
      </c>
      <c r="E885" s="143" t="str">
        <f t="shared" si="274"/>
        <v>LD</v>
      </c>
      <c r="F885" s="146">
        <v>2.4500000000000002</v>
      </c>
    </row>
    <row r="886" spans="1:6" x14ac:dyDescent="0.4">
      <c r="B886" s="146">
        <v>99</v>
      </c>
      <c r="C886" s="148" t="str">
        <f t="shared" si="272"/>
        <v>Tonia Coe</v>
      </c>
      <c r="D886" s="148" t="str">
        <f t="shared" si="273"/>
        <v>Fife</v>
      </c>
      <c r="E886" s="143" t="str">
        <f t="shared" si="274"/>
        <v>LD</v>
      </c>
      <c r="F886" s="319" t="s">
        <v>474</v>
      </c>
    </row>
    <row r="887" spans="1:6" x14ac:dyDescent="0.4">
      <c r="B887" s="146">
        <v>114</v>
      </c>
      <c r="C887" s="148" t="str">
        <f t="shared" si="272"/>
        <v>Sarah Wilson</v>
      </c>
      <c r="D887" s="148" t="str">
        <f t="shared" si="273"/>
        <v>Fife</v>
      </c>
      <c r="E887" s="143" t="str">
        <f t="shared" si="274"/>
        <v>LD</v>
      </c>
      <c r="F887" s="146">
        <v>1.01</v>
      </c>
    </row>
    <row r="888" spans="1:6" x14ac:dyDescent="0.4">
      <c r="B888" s="146"/>
      <c r="C888" s="148" t="e">
        <f t="shared" ref="C888:C892" si="275">VLOOKUP($B888,athletes,2)</f>
        <v>#N/A</v>
      </c>
      <c r="D888" s="148" t="e">
        <f t="shared" ref="D888:D892" si="276">VLOOKUP($B888,athletes,3)</f>
        <v>#N/A</v>
      </c>
      <c r="E888" s="143" t="e">
        <f t="shared" ref="E888:E892" si="277">VLOOKUP($B888,athletes,4)</f>
        <v>#N/A</v>
      </c>
    </row>
    <row r="889" spans="1:6" x14ac:dyDescent="0.4">
      <c r="B889" s="146">
        <v>174</v>
      </c>
      <c r="C889" s="148" t="str">
        <f t="shared" si="275"/>
        <v>Natalie Wilson</v>
      </c>
      <c r="D889" s="148" t="str">
        <f t="shared" si="276"/>
        <v>Highland</v>
      </c>
      <c r="E889" s="143" t="str">
        <f t="shared" si="277"/>
        <v>PD</v>
      </c>
      <c r="F889" s="146">
        <v>7.54</v>
      </c>
    </row>
    <row r="890" spans="1:6" x14ac:dyDescent="0.4">
      <c r="B890" s="146">
        <v>230</v>
      </c>
      <c r="C890" s="148" t="str">
        <f t="shared" si="275"/>
        <v>Hannah Archibald</v>
      </c>
      <c r="D890" s="148" t="str">
        <f t="shared" si="276"/>
        <v>Red Star</v>
      </c>
      <c r="E890" s="143" t="str">
        <f t="shared" si="277"/>
        <v>RR3</v>
      </c>
      <c r="F890" s="319" t="s">
        <v>475</v>
      </c>
    </row>
    <row r="891" spans="1:6" x14ac:dyDescent="0.4">
      <c r="B891" s="146">
        <v>156</v>
      </c>
      <c r="C891" s="148" t="str">
        <f t="shared" si="275"/>
        <v>Lynda Kerr</v>
      </c>
      <c r="D891" s="148" t="str">
        <f t="shared" si="276"/>
        <v>Forth Valley</v>
      </c>
      <c r="E891" s="143" t="str">
        <f t="shared" si="277"/>
        <v>WC</v>
      </c>
      <c r="F891" s="146">
        <v>5.13</v>
      </c>
    </row>
    <row r="892" spans="1:6" x14ac:dyDescent="0.4">
      <c r="B892" s="146">
        <v>155</v>
      </c>
      <c r="C892" s="148" t="str">
        <f t="shared" si="275"/>
        <v>Terri Hallem</v>
      </c>
      <c r="D892" s="148" t="str">
        <f t="shared" si="276"/>
        <v>Forth Valley</v>
      </c>
      <c r="E892" s="143" t="str">
        <f t="shared" si="277"/>
        <v>WC</v>
      </c>
      <c r="F892" s="146">
        <v>0.45</v>
      </c>
    </row>
    <row r="893" spans="1:6" x14ac:dyDescent="0.4">
      <c r="B893" s="146"/>
      <c r="C893" s="148"/>
      <c r="D893" s="148"/>
      <c r="E893" s="143"/>
    </row>
    <row r="894" spans="1:6" x14ac:dyDescent="0.4">
      <c r="B894" s="144"/>
      <c r="C894" s="148"/>
      <c r="D894" s="148"/>
      <c r="E894" s="143"/>
    </row>
    <row r="895" spans="1:6" x14ac:dyDescent="0.4">
      <c r="B895" s="315" t="s">
        <v>124</v>
      </c>
      <c r="C895" s="317" t="str">
        <f>VLOOKUP($B895,Timetablefield,2)</f>
        <v>Softball</v>
      </c>
      <c r="D895" s="317" t="str">
        <f>VLOOKUP($B895,Timetablefield,3)</f>
        <v>Female</v>
      </c>
      <c r="E895" s="317" t="str">
        <f>VLOOKUP($B895,Timetablefield,4)</f>
        <v>LD C1</v>
      </c>
      <c r="F895" s="317" t="s">
        <v>31</v>
      </c>
    </row>
    <row r="896" spans="1:6" x14ac:dyDescent="0.4">
      <c r="A896" s="203" t="s">
        <v>0</v>
      </c>
      <c r="B896" s="315" t="s">
        <v>30</v>
      </c>
      <c r="C896" s="151"/>
      <c r="D896" s="151"/>
      <c r="E896" s="204"/>
      <c r="F896" s="318" t="s">
        <v>108</v>
      </c>
    </row>
    <row r="897" spans="1:6" x14ac:dyDescent="0.4">
      <c r="A897" s="203" t="s">
        <v>29</v>
      </c>
      <c r="B897" s="146">
        <v>109</v>
      </c>
      <c r="C897" s="148" t="str">
        <f t="shared" ref="C897:C902" si="278">VLOOKUP($B897,athletes,2)</f>
        <v>Hannah Twaddle</v>
      </c>
      <c r="D897" s="148" t="str">
        <f t="shared" ref="D897:D902" si="279">VLOOKUP($B897,athletes,3)</f>
        <v>Fife</v>
      </c>
      <c r="E897" s="143" t="str">
        <f t="shared" ref="E897:E902" si="280">VLOOKUP($B897,athletes,4)</f>
        <v>LD</v>
      </c>
      <c r="F897" s="146">
        <v>10.96</v>
      </c>
    </row>
    <row r="898" spans="1:6" x14ac:dyDescent="0.4">
      <c r="B898" s="146">
        <v>172</v>
      </c>
      <c r="C898" s="148" t="str">
        <f t="shared" si="278"/>
        <v>Mary Tesmar</v>
      </c>
      <c r="D898" s="148" t="str">
        <f t="shared" si="279"/>
        <v>Highland</v>
      </c>
      <c r="E898" s="143" t="str">
        <f t="shared" si="280"/>
        <v>LD</v>
      </c>
      <c r="F898" s="146">
        <v>9.5399999999999991</v>
      </c>
    </row>
    <row r="899" spans="1:6" x14ac:dyDescent="0.4">
      <c r="B899" s="146">
        <v>111</v>
      </c>
      <c r="C899" s="148" t="str">
        <f t="shared" si="278"/>
        <v>Lorraine Ridgeway</v>
      </c>
      <c r="D899" s="148" t="str">
        <f t="shared" si="279"/>
        <v>Fife</v>
      </c>
      <c r="E899" s="143" t="str">
        <f t="shared" si="280"/>
        <v>LD</v>
      </c>
      <c r="F899" s="146">
        <v>8.4499999999999993</v>
      </c>
    </row>
    <row r="900" spans="1:6" x14ac:dyDescent="0.4">
      <c r="B900" s="146">
        <v>184</v>
      </c>
      <c r="C900" s="148" t="str">
        <f t="shared" si="278"/>
        <v>Mhairi Brown</v>
      </c>
      <c r="D900" s="148" t="str">
        <f t="shared" si="279"/>
        <v>Perth/Tayside</v>
      </c>
      <c r="E900" s="143" t="str">
        <f t="shared" si="280"/>
        <v>LD</v>
      </c>
      <c r="F900" s="146">
        <v>7.56</v>
      </c>
    </row>
    <row r="901" spans="1:6" x14ac:dyDescent="0.4">
      <c r="B901" s="146">
        <v>82</v>
      </c>
      <c r="C901" s="148" t="str">
        <f t="shared" si="278"/>
        <v>Roberta Buchan</v>
      </c>
      <c r="D901" s="148" t="str">
        <f t="shared" si="279"/>
        <v>Fife</v>
      </c>
      <c r="E901" s="143" t="str">
        <f t="shared" si="280"/>
        <v>LD</v>
      </c>
      <c r="F901" s="146">
        <v>7.48</v>
      </c>
    </row>
    <row r="902" spans="1:6" x14ac:dyDescent="0.4">
      <c r="B902" s="146">
        <v>115</v>
      </c>
      <c r="C902" s="148" t="str">
        <f t="shared" si="278"/>
        <v>Wendy Donald</v>
      </c>
      <c r="D902" s="148" t="str">
        <f t="shared" si="279"/>
        <v>Fife</v>
      </c>
      <c r="E902" s="143" t="str">
        <f t="shared" si="280"/>
        <v>LD</v>
      </c>
      <c r="F902" s="146">
        <v>5.99</v>
      </c>
    </row>
    <row r="903" spans="1:6" x14ac:dyDescent="0.4">
      <c r="B903" s="146"/>
      <c r="C903" s="148" t="e">
        <f t="shared" ref="C903" si="281">VLOOKUP($B903,athletes,2)</f>
        <v>#N/A</v>
      </c>
      <c r="D903" s="148" t="e">
        <f t="shared" ref="D903" si="282">VLOOKUP($B903,athletes,3)</f>
        <v>#N/A</v>
      </c>
      <c r="E903" s="143" t="e">
        <f t="shared" ref="E903" si="283">VLOOKUP($B903,athletes,4)</f>
        <v>#N/A</v>
      </c>
    </row>
    <row r="904" spans="1:6" x14ac:dyDescent="0.4">
      <c r="B904" s="144"/>
      <c r="C904" s="148"/>
      <c r="D904" s="148"/>
      <c r="E904" s="143"/>
    </row>
    <row r="905" spans="1:6" x14ac:dyDescent="0.4">
      <c r="A905" s="242"/>
      <c r="B905" s="315" t="s">
        <v>125</v>
      </c>
      <c r="C905" s="317" t="str">
        <f>VLOOKUP($B905,Timetablefield,2)</f>
        <v>Standing Long Jump</v>
      </c>
      <c r="D905" s="317" t="str">
        <f>VLOOKUP($B905,Timetablefield,3)</f>
        <v>Male</v>
      </c>
      <c r="E905" s="317">
        <f>VLOOKUP($B905,Timetablefield,4)</f>
        <v>0</v>
      </c>
      <c r="F905" s="317" t="s">
        <v>31</v>
      </c>
    </row>
    <row r="906" spans="1:6" x14ac:dyDescent="0.4">
      <c r="A906" s="203" t="s">
        <v>0</v>
      </c>
      <c r="B906" s="315" t="s">
        <v>30</v>
      </c>
      <c r="C906" s="151"/>
      <c r="D906" s="151"/>
      <c r="E906" s="204"/>
      <c r="F906" s="318" t="s">
        <v>108</v>
      </c>
    </row>
    <row r="907" spans="1:6" x14ac:dyDescent="0.4">
      <c r="A907" s="203" t="s">
        <v>29</v>
      </c>
      <c r="B907" s="146">
        <v>14</v>
      </c>
      <c r="C907" s="148" t="str">
        <f t="shared" ref="C907:C917" si="284">VLOOKUP($B907,athletes,2)</f>
        <v>Daniel Henderson</v>
      </c>
      <c r="D907" s="148" t="str">
        <f t="shared" ref="D907:D917" si="285">VLOOKUP($B907,athletes,3)</f>
        <v>Fife</v>
      </c>
      <c r="E907" s="143" t="str">
        <f t="shared" ref="E907:E917" si="286">VLOOKUP($B907,athletes,4)</f>
        <v>LD</v>
      </c>
      <c r="F907" s="183">
        <v>2.17</v>
      </c>
    </row>
    <row r="908" spans="1:6" x14ac:dyDescent="0.4">
      <c r="B908" s="146">
        <v>245</v>
      </c>
      <c r="C908" s="148" t="str">
        <f t="shared" si="284"/>
        <v>Graham Rosie</v>
      </c>
      <c r="D908" s="148" t="str">
        <f t="shared" si="285"/>
        <v>Tayside</v>
      </c>
      <c r="E908" s="143" t="str">
        <f t="shared" si="286"/>
        <v>LD</v>
      </c>
      <c r="F908" s="183">
        <v>1.8</v>
      </c>
    </row>
    <row r="909" spans="1:6" x14ac:dyDescent="0.4">
      <c r="B909" s="146">
        <v>36</v>
      </c>
      <c r="C909" s="148" t="str">
        <f t="shared" si="284"/>
        <v>Conor Mitchell</v>
      </c>
      <c r="D909" s="148" t="str">
        <f t="shared" si="285"/>
        <v>Fife</v>
      </c>
      <c r="E909" s="143" t="str">
        <f t="shared" si="286"/>
        <v>LD</v>
      </c>
      <c r="F909" s="183">
        <v>1.63</v>
      </c>
    </row>
    <row r="910" spans="1:6" x14ac:dyDescent="0.4">
      <c r="B910" s="146">
        <v>32</v>
      </c>
      <c r="C910" s="148" t="str">
        <f t="shared" si="284"/>
        <v>Wayne Halliday</v>
      </c>
      <c r="D910" s="148" t="str">
        <f t="shared" si="285"/>
        <v>Fife</v>
      </c>
      <c r="E910" s="143" t="str">
        <f t="shared" si="286"/>
        <v>LD</v>
      </c>
      <c r="F910" s="183">
        <v>1.57</v>
      </c>
    </row>
    <row r="911" spans="1:6" x14ac:dyDescent="0.4">
      <c r="B911" s="146">
        <v>246</v>
      </c>
      <c r="C911" s="148" t="str">
        <f t="shared" si="284"/>
        <v>Ravi Sangeelee</v>
      </c>
      <c r="D911" s="148" t="str">
        <f t="shared" si="285"/>
        <v>Tayside</v>
      </c>
      <c r="E911" s="143" t="str">
        <f t="shared" si="286"/>
        <v>LD</v>
      </c>
      <c r="F911" s="183">
        <v>1.4</v>
      </c>
    </row>
    <row r="912" spans="1:6" x14ac:dyDescent="0.4">
      <c r="B912" s="146">
        <v>182</v>
      </c>
      <c r="C912" s="148" t="str">
        <f t="shared" si="284"/>
        <v>Ross Doig</v>
      </c>
      <c r="D912" s="148" t="str">
        <f t="shared" si="285"/>
        <v>Perth/Tayside</v>
      </c>
      <c r="E912" s="143" t="str">
        <f t="shared" si="286"/>
        <v>LD</v>
      </c>
      <c r="F912" s="183">
        <v>1.32</v>
      </c>
    </row>
    <row r="913" spans="1:6" x14ac:dyDescent="0.4">
      <c r="B913" s="146">
        <v>2</v>
      </c>
      <c r="C913" s="148" t="str">
        <f t="shared" si="284"/>
        <v>Andrew Doyle</v>
      </c>
      <c r="D913" s="148" t="str">
        <f t="shared" si="285"/>
        <v>Dumfries &amp; Galloway</v>
      </c>
      <c r="E913" s="143" t="str">
        <f t="shared" si="286"/>
        <v>LD</v>
      </c>
      <c r="F913" s="183">
        <v>1.27</v>
      </c>
    </row>
    <row r="914" spans="1:6" x14ac:dyDescent="0.4">
      <c r="B914" s="146">
        <v>69</v>
      </c>
      <c r="C914" s="148" t="str">
        <f t="shared" si="284"/>
        <v>Steven Arthur</v>
      </c>
      <c r="D914" s="148" t="str">
        <f t="shared" si="285"/>
        <v>Fife</v>
      </c>
      <c r="E914" s="143" t="str">
        <f t="shared" si="286"/>
        <v>LD</v>
      </c>
      <c r="F914" s="183">
        <v>1.23</v>
      </c>
    </row>
    <row r="915" spans="1:6" x14ac:dyDescent="0.4">
      <c r="B915" s="146">
        <v>187</v>
      </c>
      <c r="C915" s="148" t="str">
        <f t="shared" si="284"/>
        <v>Neil Pennycook</v>
      </c>
      <c r="D915" s="148" t="str">
        <f t="shared" si="285"/>
        <v>Perth/Tayside</v>
      </c>
      <c r="E915" s="143" t="str">
        <f t="shared" si="286"/>
        <v>LD</v>
      </c>
      <c r="F915" s="183">
        <v>1.1100000000000001</v>
      </c>
    </row>
    <row r="916" spans="1:6" x14ac:dyDescent="0.4">
      <c r="B916" s="146">
        <v>29</v>
      </c>
      <c r="C916" s="148" t="str">
        <f t="shared" si="284"/>
        <v>Michael Wilkie</v>
      </c>
      <c r="D916" s="148" t="str">
        <f t="shared" si="285"/>
        <v>Fife</v>
      </c>
      <c r="E916" s="143" t="str">
        <f t="shared" si="286"/>
        <v>LD</v>
      </c>
      <c r="F916" s="183">
        <v>0.9</v>
      </c>
    </row>
    <row r="917" spans="1:6" x14ac:dyDescent="0.4">
      <c r="B917" s="146">
        <v>144</v>
      </c>
      <c r="C917" s="148" t="str">
        <f t="shared" si="284"/>
        <v>John Atkin</v>
      </c>
      <c r="D917" s="148" t="str">
        <f t="shared" si="285"/>
        <v>Forth Valley</v>
      </c>
      <c r="E917" s="143" t="str">
        <f t="shared" si="286"/>
        <v>LD</v>
      </c>
      <c r="F917" s="183">
        <v>0.59</v>
      </c>
    </row>
    <row r="918" spans="1:6" x14ac:dyDescent="0.4">
      <c r="B918" s="146"/>
      <c r="C918" s="148" t="e">
        <f t="shared" ref="C918" si="287">VLOOKUP($B918,athletes,2)</f>
        <v>#N/A</v>
      </c>
      <c r="D918" s="148" t="e">
        <f t="shared" ref="D918" si="288">VLOOKUP($B918,athletes,3)</f>
        <v>#N/A</v>
      </c>
      <c r="E918" s="143" t="e">
        <f t="shared" ref="E918" si="289">VLOOKUP($B918,athletes,4)</f>
        <v>#N/A</v>
      </c>
      <c r="F918" s="183"/>
    </row>
    <row r="919" spans="1:6" x14ac:dyDescent="0.4">
      <c r="B919" s="144"/>
      <c r="C919" s="148"/>
      <c r="D919" s="148"/>
      <c r="E919" s="143"/>
    </row>
    <row r="920" spans="1:6" x14ac:dyDescent="0.4">
      <c r="A920" s="242"/>
      <c r="B920" s="315" t="s">
        <v>126</v>
      </c>
      <c r="C920" s="317" t="str">
        <f>VLOOKUP($B920,Timetablefield,2)</f>
        <v>Shot Putt   4Kg</v>
      </c>
      <c r="D920" s="317" t="str">
        <f>VLOOKUP($B920,Timetablefield,3)</f>
        <v>Male</v>
      </c>
      <c r="E920" s="317" t="str">
        <f>VLOOKUP($B920,Timetablefield,4)</f>
        <v>LD  C</v>
      </c>
      <c r="F920" s="317" t="s">
        <v>31</v>
      </c>
    </row>
    <row r="921" spans="1:6" x14ac:dyDescent="0.4">
      <c r="A921" s="203" t="s">
        <v>0</v>
      </c>
      <c r="B921" s="315" t="s">
        <v>30</v>
      </c>
      <c r="C921" s="151"/>
      <c r="D921" s="151"/>
      <c r="E921" s="204"/>
      <c r="F921" s="318" t="s">
        <v>108</v>
      </c>
    </row>
    <row r="922" spans="1:6" x14ac:dyDescent="0.4">
      <c r="A922" s="203" t="s">
        <v>29</v>
      </c>
      <c r="B922" s="146">
        <v>28</v>
      </c>
      <c r="C922" s="148" t="str">
        <f t="shared" ref="C922:C926" si="290">VLOOKUP($B922,athletes,2)</f>
        <v>Maurice Paterson</v>
      </c>
      <c r="D922" s="148" t="str">
        <f t="shared" ref="D922:D926" si="291">VLOOKUP($B922,athletes,3)</f>
        <v>Fife</v>
      </c>
      <c r="E922" s="143" t="str">
        <f t="shared" ref="E922:E926" si="292">VLOOKUP($B922,athletes,4)</f>
        <v>LD</v>
      </c>
      <c r="F922" s="146">
        <v>7.28</v>
      </c>
    </row>
    <row r="923" spans="1:6" x14ac:dyDescent="0.4">
      <c r="B923" s="146">
        <v>205</v>
      </c>
      <c r="C923" s="148" t="str">
        <f t="shared" si="290"/>
        <v>Alexander Thomson</v>
      </c>
      <c r="D923" s="148" t="str">
        <f t="shared" si="291"/>
        <v>West of Scotland</v>
      </c>
      <c r="E923" s="143" t="str">
        <f t="shared" si="292"/>
        <v>LD</v>
      </c>
      <c r="F923" s="146">
        <v>6.75</v>
      </c>
    </row>
    <row r="924" spans="1:6" x14ac:dyDescent="0.4">
      <c r="B924" s="146">
        <v>165</v>
      </c>
      <c r="C924" s="148" t="str">
        <f t="shared" si="290"/>
        <v>David Gunn</v>
      </c>
      <c r="D924" s="148" t="str">
        <f t="shared" si="291"/>
        <v>Highland</v>
      </c>
      <c r="E924" s="143" t="str">
        <f t="shared" si="292"/>
        <v>LD</v>
      </c>
      <c r="F924" s="146">
        <v>6.46</v>
      </c>
    </row>
    <row r="925" spans="1:6" x14ac:dyDescent="0.4">
      <c r="B925" s="146">
        <v>226</v>
      </c>
      <c r="C925" s="148" t="str">
        <f t="shared" si="290"/>
        <v>Kalid Ginade</v>
      </c>
      <c r="D925" s="148" t="str">
        <f t="shared" si="291"/>
        <v>West of Scotland</v>
      </c>
      <c r="E925" s="143" t="str">
        <f t="shared" si="292"/>
        <v>LD</v>
      </c>
      <c r="F925" s="146">
        <v>6.09</v>
      </c>
    </row>
    <row r="926" spans="1:6" x14ac:dyDescent="0.4">
      <c r="B926" s="146"/>
      <c r="C926" s="148" t="e">
        <f t="shared" si="290"/>
        <v>#N/A</v>
      </c>
      <c r="D926" s="148" t="e">
        <f t="shared" si="291"/>
        <v>#N/A</v>
      </c>
      <c r="E926" s="143" t="e">
        <f t="shared" si="292"/>
        <v>#N/A</v>
      </c>
    </row>
    <row r="927" spans="1:6" x14ac:dyDescent="0.4">
      <c r="B927" s="146"/>
    </row>
    <row r="928" spans="1:6" x14ac:dyDescent="0.4">
      <c r="A928" s="242"/>
      <c r="B928" s="315" t="s">
        <v>127</v>
      </c>
      <c r="C928" s="317" t="str">
        <f>VLOOKUP($B928,Timetablefield,2)</f>
        <v>Discus 1Kg/1.50Kg</v>
      </c>
      <c r="D928" s="317" t="str">
        <f>VLOOKUP($B928,Timetablefield,3)</f>
        <v>Male/Female</v>
      </c>
      <c r="E928" s="317" t="str">
        <f>VLOOKUP($B928,Timetablefield,4)</f>
        <v>LD/PD</v>
      </c>
      <c r="F928" s="317" t="s">
        <v>31</v>
      </c>
    </row>
    <row r="929" spans="1:8" x14ac:dyDescent="0.4">
      <c r="A929" s="203" t="s">
        <v>0</v>
      </c>
      <c r="B929" s="315" t="s">
        <v>30</v>
      </c>
      <c r="C929" s="151"/>
      <c r="D929" s="151"/>
      <c r="E929" s="204"/>
      <c r="F929" s="318" t="s">
        <v>108</v>
      </c>
    </row>
    <row r="930" spans="1:8" x14ac:dyDescent="0.4">
      <c r="A930" s="203" t="s">
        <v>29</v>
      </c>
      <c r="B930" s="146">
        <v>121</v>
      </c>
      <c r="C930" s="148" t="str">
        <f t="shared" ref="C930:C942" si="293">VLOOKUP($B930,athletes,2)</f>
        <v>Mary Wilson</v>
      </c>
      <c r="D930" s="148" t="str">
        <f t="shared" ref="D930:D942" si="294">VLOOKUP($B930,athletes,3)</f>
        <v>Fife</v>
      </c>
      <c r="E930" s="143" t="str">
        <f t="shared" ref="E930:E942" si="295">VLOOKUP($B930,athletes,4)</f>
        <v>PD</v>
      </c>
      <c r="F930" s="146">
        <v>14.68</v>
      </c>
      <c r="G930" s="152" t="s">
        <v>464</v>
      </c>
    </row>
    <row r="931" spans="1:8" x14ac:dyDescent="0.4">
      <c r="B931" s="146"/>
      <c r="C931" s="148" t="e">
        <f t="shared" si="293"/>
        <v>#N/A</v>
      </c>
      <c r="D931" s="148" t="e">
        <f t="shared" si="294"/>
        <v>#N/A</v>
      </c>
      <c r="E931" s="143" t="e">
        <f t="shared" si="295"/>
        <v>#N/A</v>
      </c>
    </row>
    <row r="932" spans="1:8" x14ac:dyDescent="0.4">
      <c r="B932" s="146">
        <v>134</v>
      </c>
      <c r="C932" s="148" t="str">
        <f t="shared" si="293"/>
        <v>Caitlyn Ross</v>
      </c>
      <c r="D932" s="148" t="str">
        <f t="shared" si="294"/>
        <v>Forth Valley</v>
      </c>
      <c r="E932" s="143" t="str">
        <f t="shared" si="295"/>
        <v>LD</v>
      </c>
      <c r="F932" s="146">
        <v>17.670000000000002</v>
      </c>
      <c r="G932" s="152" t="s">
        <v>464</v>
      </c>
    </row>
    <row r="933" spans="1:8" x14ac:dyDescent="0.4">
      <c r="B933" s="146">
        <v>225</v>
      </c>
      <c r="C933" s="148" t="str">
        <f t="shared" si="293"/>
        <v>Laura Kinder</v>
      </c>
      <c r="D933" s="148" t="str">
        <f t="shared" si="294"/>
        <v>West of Scotland</v>
      </c>
      <c r="E933" s="143" t="str">
        <f t="shared" si="295"/>
        <v>LD</v>
      </c>
      <c r="F933" s="146">
        <v>15.32</v>
      </c>
    </row>
    <row r="934" spans="1:8" x14ac:dyDescent="0.4">
      <c r="B934" s="146">
        <v>224</v>
      </c>
      <c r="C934" s="148" t="str">
        <f t="shared" si="293"/>
        <v>Geraldine Fitzsimmons</v>
      </c>
      <c r="D934" s="148" t="str">
        <f t="shared" si="294"/>
        <v>West of Scotland</v>
      </c>
      <c r="E934" s="143" t="str">
        <f t="shared" si="295"/>
        <v>LD</v>
      </c>
      <c r="F934" s="146">
        <v>9.76</v>
      </c>
    </row>
    <row r="935" spans="1:8" x14ac:dyDescent="0.4">
      <c r="B935" s="146"/>
      <c r="C935" s="148" t="e">
        <f t="shared" si="293"/>
        <v>#N/A</v>
      </c>
      <c r="D935" s="148" t="e">
        <f t="shared" si="294"/>
        <v>#N/A</v>
      </c>
      <c r="E935" s="143" t="e">
        <f t="shared" si="295"/>
        <v>#N/A</v>
      </c>
    </row>
    <row r="936" spans="1:8" x14ac:dyDescent="0.4">
      <c r="B936" s="146">
        <v>132</v>
      </c>
      <c r="C936" s="148" t="str">
        <f t="shared" si="293"/>
        <v>Liam Nolan</v>
      </c>
      <c r="D936" s="148" t="str">
        <f t="shared" si="294"/>
        <v>Forth Valley</v>
      </c>
      <c r="E936" s="143" t="str">
        <f t="shared" si="295"/>
        <v>LD</v>
      </c>
      <c r="F936" s="146">
        <v>20.46</v>
      </c>
      <c r="G936" s="340" t="s">
        <v>476</v>
      </c>
      <c r="H936" s="340"/>
    </row>
    <row r="937" spans="1:8" x14ac:dyDescent="0.4">
      <c r="B937" s="146">
        <v>137</v>
      </c>
      <c r="C937" s="148" t="str">
        <f t="shared" si="293"/>
        <v>Mark Lumsden</v>
      </c>
      <c r="D937" s="148" t="str">
        <f t="shared" si="294"/>
        <v>Forth Valley</v>
      </c>
      <c r="E937" s="143" t="str">
        <f t="shared" si="295"/>
        <v>LD</v>
      </c>
      <c r="F937" s="319" t="s">
        <v>477</v>
      </c>
    </row>
    <row r="938" spans="1:8" x14ac:dyDescent="0.4">
      <c r="B938" s="146">
        <v>200</v>
      </c>
      <c r="C938" s="148" t="str">
        <f t="shared" si="293"/>
        <v>Gavin Roberts</v>
      </c>
      <c r="D938" s="148" t="str">
        <f t="shared" si="294"/>
        <v>West of Scotland</v>
      </c>
      <c r="E938" s="143" t="str">
        <f t="shared" si="295"/>
        <v>LD</v>
      </c>
      <c r="F938" s="146">
        <v>19.77</v>
      </c>
    </row>
    <row r="939" spans="1:8" x14ac:dyDescent="0.4">
      <c r="B939" s="146">
        <v>198</v>
      </c>
      <c r="C939" s="148" t="str">
        <f t="shared" si="293"/>
        <v>Sean McCormick</v>
      </c>
      <c r="D939" s="148" t="str">
        <f t="shared" si="294"/>
        <v>West of Scotland</v>
      </c>
      <c r="E939" s="143" t="str">
        <f t="shared" si="295"/>
        <v>LD</v>
      </c>
      <c r="F939" s="146">
        <v>19.39</v>
      </c>
    </row>
    <row r="940" spans="1:8" x14ac:dyDescent="0.4">
      <c r="B940" s="146">
        <v>199</v>
      </c>
      <c r="C940" s="148" t="str">
        <f t="shared" si="293"/>
        <v>David Mott</v>
      </c>
      <c r="D940" s="148" t="str">
        <f t="shared" si="294"/>
        <v>West of Scotland</v>
      </c>
      <c r="E940" s="143" t="str">
        <f t="shared" si="295"/>
        <v>LD</v>
      </c>
      <c r="F940" s="319" t="s">
        <v>478</v>
      </c>
    </row>
    <row r="941" spans="1:8" x14ac:dyDescent="0.4">
      <c r="B941" s="146">
        <v>195</v>
      </c>
      <c r="C941" s="148" t="str">
        <f t="shared" si="293"/>
        <v>Alistair Larter</v>
      </c>
      <c r="D941" s="148" t="str">
        <f t="shared" si="294"/>
        <v>West of Scotland</v>
      </c>
      <c r="E941" s="143" t="str">
        <f t="shared" si="295"/>
        <v>LD</v>
      </c>
      <c r="F941" s="146">
        <v>12.04</v>
      </c>
    </row>
    <row r="942" spans="1:8" x14ac:dyDescent="0.4">
      <c r="B942" s="146">
        <v>193</v>
      </c>
      <c r="C942" s="148" t="str">
        <f t="shared" si="293"/>
        <v>Hamish Couper</v>
      </c>
      <c r="D942" s="148" t="str">
        <f t="shared" si="294"/>
        <v>West of Scotland</v>
      </c>
      <c r="E942" s="143" t="str">
        <f t="shared" si="295"/>
        <v>LD</v>
      </c>
      <c r="F942" s="146">
        <v>11.67</v>
      </c>
    </row>
    <row r="943" spans="1:8" x14ac:dyDescent="0.4">
      <c r="B943" s="146"/>
      <c r="C943" s="148"/>
      <c r="D943" s="148"/>
      <c r="E943" s="143"/>
    </row>
    <row r="944" spans="1:8" x14ac:dyDescent="0.4">
      <c r="B944" s="146"/>
    </row>
    <row r="945" spans="1:6" x14ac:dyDescent="0.4">
      <c r="B945" s="315" t="s">
        <v>128</v>
      </c>
      <c r="C945" s="317" t="str">
        <f>VLOOKUP($B945,Timetablefield,2)</f>
        <v>Softball</v>
      </c>
      <c r="D945" s="317" t="str">
        <f>VLOOKUP($B945,Timetablefield,3)</f>
        <v>Male B2</v>
      </c>
      <c r="E945" s="317">
        <f>VLOOKUP($B945,Timetablefield,4)</f>
        <v>0</v>
      </c>
      <c r="F945" s="317" t="s">
        <v>31</v>
      </c>
    </row>
    <row r="946" spans="1:6" x14ac:dyDescent="0.4">
      <c r="A946" s="203" t="s">
        <v>0</v>
      </c>
      <c r="B946" s="315" t="s">
        <v>30</v>
      </c>
      <c r="C946" s="151"/>
      <c r="D946" s="151"/>
      <c r="E946" s="204"/>
      <c r="F946" s="318" t="s">
        <v>108</v>
      </c>
    </row>
    <row r="947" spans="1:6" x14ac:dyDescent="0.4">
      <c r="A947" s="203" t="s">
        <v>29</v>
      </c>
      <c r="B947" s="146">
        <v>1</v>
      </c>
      <c r="C947" s="148" t="str">
        <f t="shared" ref="C947:C956" si="296">VLOOKUP($B947,athletes,2)</f>
        <v>Connor Cruickshank</v>
      </c>
      <c r="D947" s="148" t="str">
        <f t="shared" ref="D947:D956" si="297">VLOOKUP($B947,athletes,3)</f>
        <v>Dumfries &amp; Galloway</v>
      </c>
      <c r="E947" s="143" t="str">
        <f t="shared" ref="E947:E956" si="298">VLOOKUP($B947,athletes,4)</f>
        <v>LD</v>
      </c>
      <c r="F947" s="183">
        <v>19.559999999999999</v>
      </c>
    </row>
    <row r="948" spans="1:6" x14ac:dyDescent="0.4">
      <c r="B948" s="146">
        <v>29</v>
      </c>
      <c r="C948" s="148" t="str">
        <f t="shared" si="296"/>
        <v>Michael Wilkie</v>
      </c>
      <c r="D948" s="148" t="str">
        <f t="shared" si="297"/>
        <v>Fife</v>
      </c>
      <c r="E948" s="143" t="str">
        <f t="shared" si="298"/>
        <v>LD</v>
      </c>
      <c r="F948" s="183">
        <v>16.84</v>
      </c>
    </row>
    <row r="949" spans="1:6" x14ac:dyDescent="0.4">
      <c r="B949" s="146">
        <v>26</v>
      </c>
      <c r="C949" s="148" t="str">
        <f t="shared" si="296"/>
        <v>Craig Bernard</v>
      </c>
      <c r="D949" s="148" t="str">
        <f t="shared" si="297"/>
        <v>Fife</v>
      </c>
      <c r="E949" s="143" t="str">
        <f t="shared" si="298"/>
        <v>LD</v>
      </c>
      <c r="F949" s="183">
        <v>15.72</v>
      </c>
    </row>
    <row r="950" spans="1:6" x14ac:dyDescent="0.4">
      <c r="B950" s="146">
        <v>178</v>
      </c>
      <c r="C950" s="148" t="str">
        <f t="shared" si="296"/>
        <v>Kevin Rice</v>
      </c>
      <c r="D950" s="148" t="str">
        <f t="shared" si="297"/>
        <v>Perth/Tayside</v>
      </c>
      <c r="E950" s="143" t="str">
        <f t="shared" si="298"/>
        <v>LD</v>
      </c>
      <c r="F950" s="183">
        <v>14.23</v>
      </c>
    </row>
    <row r="951" spans="1:6" x14ac:dyDescent="0.4">
      <c r="B951" s="146">
        <v>213</v>
      </c>
      <c r="C951" s="148" t="str">
        <f t="shared" si="296"/>
        <v>Eddie Simmons</v>
      </c>
      <c r="D951" s="148" t="str">
        <f t="shared" si="297"/>
        <v>West of Scotland</v>
      </c>
      <c r="E951" s="143" t="str">
        <f t="shared" si="298"/>
        <v>LD</v>
      </c>
      <c r="F951" s="183">
        <v>13.9</v>
      </c>
    </row>
    <row r="952" spans="1:6" x14ac:dyDescent="0.4">
      <c r="B952" s="146">
        <v>46</v>
      </c>
      <c r="C952" s="148" t="str">
        <f t="shared" si="296"/>
        <v>Christopher Cook</v>
      </c>
      <c r="D952" s="148" t="str">
        <f t="shared" si="297"/>
        <v>Fife</v>
      </c>
      <c r="E952" s="143" t="str">
        <f t="shared" si="298"/>
        <v>LD</v>
      </c>
      <c r="F952" s="183">
        <v>11.52</v>
      </c>
    </row>
    <row r="953" spans="1:6" x14ac:dyDescent="0.4">
      <c r="B953" s="146">
        <v>36</v>
      </c>
      <c r="C953" s="148" t="str">
        <f t="shared" si="296"/>
        <v>Conor Mitchell</v>
      </c>
      <c r="D953" s="148" t="str">
        <f t="shared" si="297"/>
        <v>Fife</v>
      </c>
      <c r="E953" s="143" t="str">
        <f t="shared" si="298"/>
        <v>LD</v>
      </c>
      <c r="F953" s="183">
        <v>11.36</v>
      </c>
    </row>
    <row r="954" spans="1:6" x14ac:dyDescent="0.4">
      <c r="B954" s="146">
        <v>197</v>
      </c>
      <c r="C954" s="148" t="str">
        <f t="shared" si="296"/>
        <v>Neil McAdam</v>
      </c>
      <c r="D954" s="148" t="str">
        <f t="shared" si="297"/>
        <v>West of Scotland</v>
      </c>
      <c r="E954" s="143" t="str">
        <f t="shared" si="298"/>
        <v>LD</v>
      </c>
      <c r="F954" s="183">
        <v>6.79</v>
      </c>
    </row>
    <row r="955" spans="1:6" x14ac:dyDescent="0.4">
      <c r="B955" s="146">
        <v>248</v>
      </c>
      <c r="C955" s="148" t="str">
        <f t="shared" si="296"/>
        <v>Mikael Johannesson</v>
      </c>
      <c r="D955" s="148" t="str">
        <f t="shared" si="297"/>
        <v>Tayside</v>
      </c>
      <c r="E955" s="143" t="str">
        <f t="shared" si="298"/>
        <v>LD</v>
      </c>
      <c r="F955" s="183">
        <v>6</v>
      </c>
    </row>
    <row r="956" spans="1:6" x14ac:dyDescent="0.4">
      <c r="B956" s="146"/>
      <c r="C956" s="148" t="e">
        <f t="shared" si="296"/>
        <v>#N/A</v>
      </c>
      <c r="D956" s="148" t="e">
        <f t="shared" si="297"/>
        <v>#N/A</v>
      </c>
      <c r="E956" s="143" t="e">
        <f t="shared" si="298"/>
        <v>#N/A</v>
      </c>
      <c r="F956" s="183"/>
    </row>
    <row r="958" spans="1:6" x14ac:dyDescent="0.4">
      <c r="B958" s="315" t="s">
        <v>129</v>
      </c>
      <c r="C958" s="317" t="str">
        <f>VLOOKUP($B958,Timetablefield,2)</f>
        <v>Long Jump</v>
      </c>
      <c r="D958" s="317" t="str">
        <f>VLOOKUP($B958,Timetablefield,3)</f>
        <v>Male</v>
      </c>
      <c r="E958" s="317" t="str">
        <f>VLOOKUP($B958,Timetablefield,4)</f>
        <v>LD  A/B</v>
      </c>
      <c r="F958" s="317" t="s">
        <v>31</v>
      </c>
    </row>
    <row r="959" spans="1:6" x14ac:dyDescent="0.4">
      <c r="A959" s="203" t="s">
        <v>0</v>
      </c>
      <c r="B959" s="315" t="s">
        <v>30</v>
      </c>
      <c r="C959" s="151"/>
      <c r="D959" s="151"/>
      <c r="E959" s="204"/>
      <c r="F959" s="318" t="s">
        <v>108</v>
      </c>
    </row>
    <row r="960" spans="1:6" x14ac:dyDescent="0.4">
      <c r="A960" s="203" t="s">
        <v>29</v>
      </c>
      <c r="B960" s="146">
        <v>206</v>
      </c>
      <c r="C960" s="148" t="str">
        <f t="shared" ref="C960:C970" si="299">VLOOKUP($B960,athletes,2)</f>
        <v>Nathan Fleetwood</v>
      </c>
      <c r="D960" s="148" t="str">
        <f t="shared" ref="D960:D970" si="300">VLOOKUP($B960,athletes,3)</f>
        <v>West of Scotland</v>
      </c>
      <c r="E960" s="143" t="str">
        <f t="shared" ref="E960:E970" si="301">VLOOKUP($B960,athletes,4)</f>
        <v>LD</v>
      </c>
      <c r="F960" s="183">
        <v>4.9800000000000004</v>
      </c>
    </row>
    <row r="961" spans="1:7" x14ac:dyDescent="0.4">
      <c r="B961" s="146">
        <v>191</v>
      </c>
      <c r="C961" s="148" t="str">
        <f t="shared" si="299"/>
        <v>Jack Burrows</v>
      </c>
      <c r="D961" s="148" t="str">
        <f t="shared" si="300"/>
        <v>West of Scotland</v>
      </c>
      <c r="E961" s="143" t="str">
        <f t="shared" si="301"/>
        <v>LD</v>
      </c>
      <c r="F961" s="183">
        <v>4.8899999999999997</v>
      </c>
    </row>
    <row r="962" spans="1:7" x14ac:dyDescent="0.4">
      <c r="B962" s="146">
        <v>200</v>
      </c>
      <c r="C962" s="148" t="str">
        <f t="shared" si="299"/>
        <v>Gavin Roberts</v>
      </c>
      <c r="D962" s="148" t="str">
        <f t="shared" si="300"/>
        <v>West of Scotland</v>
      </c>
      <c r="E962" s="143" t="str">
        <f t="shared" si="301"/>
        <v>LD</v>
      </c>
      <c r="F962" s="183">
        <v>4.7699999999999996</v>
      </c>
    </row>
    <row r="963" spans="1:7" x14ac:dyDescent="0.4">
      <c r="B963" s="146">
        <v>23</v>
      </c>
      <c r="C963" s="148" t="str">
        <f t="shared" si="299"/>
        <v>Liam Downie</v>
      </c>
      <c r="D963" s="148" t="str">
        <f t="shared" si="300"/>
        <v>Fife</v>
      </c>
      <c r="E963" s="143" t="str">
        <f t="shared" si="301"/>
        <v>LD</v>
      </c>
      <c r="F963" s="183">
        <v>4.6399999999999997</v>
      </c>
    </row>
    <row r="964" spans="1:7" x14ac:dyDescent="0.4">
      <c r="B964" s="146">
        <v>196</v>
      </c>
      <c r="C964" s="148" t="str">
        <f t="shared" si="299"/>
        <v>Andrew Larter</v>
      </c>
      <c r="D964" s="148" t="str">
        <f t="shared" si="300"/>
        <v>West of Scotland</v>
      </c>
      <c r="E964" s="143" t="str">
        <f t="shared" si="301"/>
        <v>LD</v>
      </c>
      <c r="F964" s="183">
        <v>4.5</v>
      </c>
    </row>
    <row r="965" spans="1:7" x14ac:dyDescent="0.4">
      <c r="B965" s="146">
        <v>163</v>
      </c>
      <c r="C965" s="148" t="str">
        <f t="shared" si="299"/>
        <v>Joseph Frame</v>
      </c>
      <c r="D965" s="148" t="str">
        <f t="shared" si="300"/>
        <v>Highland</v>
      </c>
      <c r="E965" s="143" t="str">
        <f t="shared" si="301"/>
        <v>LD</v>
      </c>
      <c r="F965" s="183">
        <v>4.29</v>
      </c>
    </row>
    <row r="966" spans="1:7" x14ac:dyDescent="0.4">
      <c r="B966" s="146">
        <v>164</v>
      </c>
      <c r="C966" s="148" t="str">
        <f t="shared" si="299"/>
        <v>Matthew Paterson</v>
      </c>
      <c r="D966" s="148" t="str">
        <f t="shared" si="300"/>
        <v>Highland</v>
      </c>
      <c r="E966" s="143" t="str">
        <f t="shared" si="301"/>
        <v>LD</v>
      </c>
      <c r="F966" s="183">
        <v>4.17</v>
      </c>
    </row>
    <row r="967" spans="1:7" x14ac:dyDescent="0.4">
      <c r="B967" s="146">
        <v>160</v>
      </c>
      <c r="C967" s="148" t="str">
        <f t="shared" si="299"/>
        <v>Finlay MacLennan</v>
      </c>
      <c r="D967" s="148" t="str">
        <f t="shared" si="300"/>
        <v>Highland</v>
      </c>
      <c r="E967" s="143" t="str">
        <f t="shared" si="301"/>
        <v>LD</v>
      </c>
      <c r="F967" s="183">
        <v>3.97</v>
      </c>
    </row>
    <row r="968" spans="1:7" x14ac:dyDescent="0.4">
      <c r="B968" s="146">
        <v>192</v>
      </c>
      <c r="C968" s="148" t="str">
        <f t="shared" si="299"/>
        <v>Darren Carruthers</v>
      </c>
      <c r="D968" s="148" t="str">
        <f t="shared" si="300"/>
        <v>West of Scotland</v>
      </c>
      <c r="E968" s="143" t="str">
        <f t="shared" si="301"/>
        <v>LD</v>
      </c>
      <c r="F968" s="183">
        <v>3.32</v>
      </c>
    </row>
    <row r="969" spans="1:7" x14ac:dyDescent="0.4">
      <c r="B969" s="146">
        <v>140</v>
      </c>
      <c r="C969" s="148" t="str">
        <f t="shared" si="299"/>
        <v>David Harley</v>
      </c>
      <c r="D969" s="148" t="str">
        <f t="shared" si="300"/>
        <v>Forth Valley</v>
      </c>
      <c r="E969" s="143" t="str">
        <f t="shared" si="301"/>
        <v>LD</v>
      </c>
      <c r="F969" s="183">
        <v>2.71</v>
      </c>
    </row>
    <row r="970" spans="1:7" x14ac:dyDescent="0.4">
      <c r="B970" s="146"/>
      <c r="C970" s="148" t="e">
        <f t="shared" si="299"/>
        <v>#N/A</v>
      </c>
      <c r="D970" s="148" t="e">
        <f t="shared" si="300"/>
        <v>#N/A</v>
      </c>
      <c r="E970" s="143" t="e">
        <f t="shared" si="301"/>
        <v>#N/A</v>
      </c>
    </row>
    <row r="972" spans="1:7" x14ac:dyDescent="0.4">
      <c r="B972" s="315" t="s">
        <v>130</v>
      </c>
      <c r="C972" s="317" t="str">
        <f>VLOOKUP($B972,Timetablefield,2)</f>
        <v>Shot Putt  3/4Kg</v>
      </c>
      <c r="D972" s="317" t="str">
        <f>VLOOKUP($B972,Timetablefield,3)</f>
        <v>Male/Female</v>
      </c>
      <c r="E972" s="317" t="str">
        <f>VLOOKUP($B972,Timetablefield,4)</f>
        <v>Seated</v>
      </c>
      <c r="F972" s="317" t="s">
        <v>31</v>
      </c>
    </row>
    <row r="973" spans="1:7" x14ac:dyDescent="0.4">
      <c r="A973" s="203" t="s">
        <v>0</v>
      </c>
      <c r="B973" s="315" t="s">
        <v>30</v>
      </c>
      <c r="C973" s="151" t="s">
        <v>479</v>
      </c>
      <c r="D973" s="151"/>
      <c r="E973" s="204"/>
      <c r="F973" s="318" t="s">
        <v>108</v>
      </c>
    </row>
    <row r="974" spans="1:7" x14ac:dyDescent="0.4">
      <c r="A974" s="203" t="s">
        <v>29</v>
      </c>
      <c r="B974" s="146">
        <v>151</v>
      </c>
      <c r="C974" s="148" t="str">
        <f t="shared" ref="C974:C982" si="302">VLOOKUP($B974,athletes,2)</f>
        <v>Lizzie Jackson</v>
      </c>
      <c r="D974" s="148" t="str">
        <f t="shared" ref="D974:D982" si="303">VLOOKUP($B974,athletes,3)</f>
        <v>Forth Valley</v>
      </c>
      <c r="E974" s="143" t="str">
        <f t="shared" ref="E974:E982" si="304">VLOOKUP($B974,athletes,4)</f>
        <v>WC4</v>
      </c>
      <c r="F974" s="183">
        <v>3.79</v>
      </c>
      <c r="G974" s="152" t="s">
        <v>464</v>
      </c>
    </row>
    <row r="975" spans="1:7" x14ac:dyDescent="0.4">
      <c r="B975" s="146"/>
      <c r="C975" s="151" t="s">
        <v>481</v>
      </c>
      <c r="D975" s="148" t="e">
        <f t="shared" si="303"/>
        <v>#N/A</v>
      </c>
      <c r="E975" s="143" t="e">
        <f t="shared" si="304"/>
        <v>#N/A</v>
      </c>
      <c r="F975" s="183"/>
    </row>
    <row r="976" spans="1:7" x14ac:dyDescent="0.4">
      <c r="B976" s="146">
        <v>123</v>
      </c>
      <c r="C976" s="148" t="str">
        <f t="shared" si="302"/>
        <v>Jonny Brown</v>
      </c>
      <c r="D976" s="148" t="str">
        <f t="shared" si="303"/>
        <v>Fife</v>
      </c>
      <c r="E976" s="143" t="str">
        <f t="shared" si="304"/>
        <v>WC</v>
      </c>
      <c r="F976" s="146">
        <v>3.49</v>
      </c>
      <c r="G976" s="152" t="s">
        <v>482</v>
      </c>
    </row>
    <row r="977" spans="1:6" x14ac:dyDescent="0.4">
      <c r="B977" s="146">
        <v>124</v>
      </c>
      <c r="C977" s="148" t="str">
        <f t="shared" si="302"/>
        <v>Lewis Barnett</v>
      </c>
      <c r="D977" s="148" t="str">
        <f t="shared" si="303"/>
        <v>Fife</v>
      </c>
      <c r="E977" s="143" t="str">
        <f t="shared" si="304"/>
        <v>WC</v>
      </c>
      <c r="F977" s="146">
        <v>3.26</v>
      </c>
    </row>
    <row r="978" spans="1:6" x14ac:dyDescent="0.4">
      <c r="B978" s="146"/>
      <c r="C978" s="151" t="s">
        <v>480</v>
      </c>
      <c r="D978" s="148" t="e">
        <f t="shared" si="303"/>
        <v>#N/A</v>
      </c>
      <c r="E978" s="143" t="e">
        <f t="shared" si="304"/>
        <v>#N/A</v>
      </c>
    </row>
    <row r="979" spans="1:6" x14ac:dyDescent="0.4">
      <c r="B979" s="146">
        <v>3</v>
      </c>
      <c r="C979" s="148" t="str">
        <f t="shared" si="302"/>
        <v>Lee Lower</v>
      </c>
      <c r="D979" s="148" t="str">
        <f t="shared" si="303"/>
        <v>Dumfries &amp; Galloway</v>
      </c>
      <c r="E979" s="143" t="str">
        <f t="shared" si="304"/>
        <v>WC</v>
      </c>
      <c r="F979" s="146">
        <v>8.91</v>
      </c>
    </row>
    <row r="980" spans="1:6" x14ac:dyDescent="0.4">
      <c r="B980" s="146">
        <v>122</v>
      </c>
      <c r="C980" s="148" t="str">
        <f t="shared" si="302"/>
        <v>Kenny Suttie</v>
      </c>
      <c r="D980" s="148" t="str">
        <f t="shared" si="303"/>
        <v>Fife</v>
      </c>
      <c r="E980" s="143" t="str">
        <f t="shared" si="304"/>
        <v>WC</v>
      </c>
      <c r="F980" s="146">
        <v>7.59</v>
      </c>
    </row>
    <row r="981" spans="1:6" x14ac:dyDescent="0.4">
      <c r="B981" s="146">
        <v>150</v>
      </c>
      <c r="C981" s="148" t="str">
        <f t="shared" si="302"/>
        <v>David Dent</v>
      </c>
      <c r="D981" s="148" t="str">
        <f t="shared" si="303"/>
        <v>Forth Valley</v>
      </c>
      <c r="E981" s="143" t="str">
        <f t="shared" si="304"/>
        <v>WC4</v>
      </c>
      <c r="F981" s="146">
        <v>7.01</v>
      </c>
    </row>
    <row r="982" spans="1:6" x14ac:dyDescent="0.4">
      <c r="B982" s="146"/>
      <c r="C982" s="148" t="e">
        <f t="shared" si="302"/>
        <v>#N/A</v>
      </c>
      <c r="D982" s="148" t="e">
        <f t="shared" si="303"/>
        <v>#N/A</v>
      </c>
      <c r="E982" s="143" t="e">
        <f t="shared" si="304"/>
        <v>#N/A</v>
      </c>
    </row>
    <row r="984" spans="1:6" x14ac:dyDescent="0.4">
      <c r="B984" s="315" t="s">
        <v>131</v>
      </c>
      <c r="C984" s="317" t="str">
        <f>VLOOKUP($B984,Timetablefield,2)</f>
        <v>Softball</v>
      </c>
      <c r="D984" s="317" t="str">
        <f>VLOOKUP($B984,Timetablefield,3)</f>
        <v>Male</v>
      </c>
      <c r="E984" s="317" t="str">
        <f>VLOOKUP($B984,Timetablefield,4)</f>
        <v>LD B1</v>
      </c>
      <c r="F984" s="317" t="s">
        <v>31</v>
      </c>
    </row>
    <row r="985" spans="1:6" x14ac:dyDescent="0.4">
      <c r="A985" s="203" t="s">
        <v>0</v>
      </c>
      <c r="B985" s="315" t="s">
        <v>30</v>
      </c>
      <c r="C985" s="151"/>
      <c r="D985" s="151"/>
      <c r="E985" s="204"/>
      <c r="F985" s="318" t="s">
        <v>108</v>
      </c>
    </row>
    <row r="986" spans="1:6" x14ac:dyDescent="0.4">
      <c r="A986" s="203" t="s">
        <v>29</v>
      </c>
      <c r="B986" s="146">
        <v>31</v>
      </c>
      <c r="C986" s="148" t="str">
        <f t="shared" ref="C986:C992" si="305">VLOOKUP($B986,athletes,2)</f>
        <v>Ryan Paterson</v>
      </c>
      <c r="D986" s="148" t="str">
        <f t="shared" ref="D986:D992" si="306">VLOOKUP($B986,athletes,3)</f>
        <v>Fife</v>
      </c>
      <c r="E986" s="143" t="str">
        <f t="shared" ref="E986:E992" si="307">VLOOKUP($B986,athletes,4)</f>
        <v>LD</v>
      </c>
      <c r="F986" s="183">
        <v>18.510000000000002</v>
      </c>
    </row>
    <row r="987" spans="1:6" x14ac:dyDescent="0.4">
      <c r="B987" s="146">
        <v>214</v>
      </c>
      <c r="C987" s="148" t="str">
        <f t="shared" si="305"/>
        <v>Calum McMahon</v>
      </c>
      <c r="D987" s="148" t="str">
        <f t="shared" si="306"/>
        <v>West of Scotland</v>
      </c>
      <c r="E987" s="143" t="str">
        <f t="shared" si="307"/>
        <v>LD</v>
      </c>
      <c r="F987" s="183">
        <v>17.87</v>
      </c>
    </row>
    <row r="988" spans="1:6" x14ac:dyDescent="0.4">
      <c r="B988" s="146">
        <v>209</v>
      </c>
      <c r="C988" s="148" t="str">
        <f t="shared" si="305"/>
        <v>Billy Goodall</v>
      </c>
      <c r="D988" s="148" t="str">
        <f t="shared" si="306"/>
        <v>West of Scotland</v>
      </c>
      <c r="E988" s="143" t="str">
        <f t="shared" si="307"/>
        <v>LD</v>
      </c>
      <c r="F988" s="183">
        <v>17.71</v>
      </c>
    </row>
    <row r="989" spans="1:6" x14ac:dyDescent="0.4">
      <c r="B989" s="146">
        <v>57</v>
      </c>
      <c r="C989" s="148" t="str">
        <f t="shared" si="305"/>
        <v>Gavin Smith</v>
      </c>
      <c r="D989" s="148" t="str">
        <f t="shared" si="306"/>
        <v>Fife</v>
      </c>
      <c r="E989" s="143" t="str">
        <f t="shared" si="307"/>
        <v>LD</v>
      </c>
      <c r="F989" s="183">
        <v>16.88</v>
      </c>
    </row>
    <row r="990" spans="1:6" x14ac:dyDescent="0.4">
      <c r="B990" s="146">
        <v>33</v>
      </c>
      <c r="C990" s="148" t="str">
        <f t="shared" si="305"/>
        <v>Wyane Moreland</v>
      </c>
      <c r="D990" s="148" t="str">
        <f t="shared" si="306"/>
        <v>Fife</v>
      </c>
      <c r="E990" s="143" t="str">
        <f t="shared" si="307"/>
        <v>LD</v>
      </c>
      <c r="F990" s="183">
        <v>12.21</v>
      </c>
    </row>
    <row r="991" spans="1:6" x14ac:dyDescent="0.4">
      <c r="B991" s="146">
        <v>47</v>
      </c>
      <c r="C991" s="148" t="str">
        <f t="shared" si="305"/>
        <v>Craig Stephen</v>
      </c>
      <c r="D991" s="148" t="str">
        <f t="shared" si="306"/>
        <v>Fife</v>
      </c>
      <c r="E991" s="143" t="str">
        <f t="shared" si="307"/>
        <v>LD</v>
      </c>
      <c r="F991" s="183">
        <v>10.86</v>
      </c>
    </row>
    <row r="992" spans="1:6" x14ac:dyDescent="0.4">
      <c r="B992" s="146"/>
      <c r="C992" s="148" t="e">
        <f t="shared" si="305"/>
        <v>#N/A</v>
      </c>
      <c r="D992" s="148" t="e">
        <f t="shared" si="306"/>
        <v>#N/A</v>
      </c>
      <c r="E992" s="143" t="e">
        <f t="shared" si="307"/>
        <v>#N/A</v>
      </c>
    </row>
    <row r="994" spans="1:6" x14ac:dyDescent="0.4">
      <c r="B994" s="315" t="s">
        <v>132</v>
      </c>
      <c r="C994" s="317" t="str">
        <f>VLOOKUP($B994,Timetablefield,2)</f>
        <v>Softball</v>
      </c>
      <c r="D994" s="317" t="str">
        <f>VLOOKUP($B994,Timetablefield,3)</f>
        <v>Male</v>
      </c>
      <c r="E994" s="317" t="str">
        <f>VLOOKUP($B994,Timetablefield,4)</f>
        <v>LD A  VI</v>
      </c>
      <c r="F994" s="317" t="s">
        <v>31</v>
      </c>
    </row>
    <row r="995" spans="1:6" x14ac:dyDescent="0.4">
      <c r="A995" s="203" t="s">
        <v>0</v>
      </c>
      <c r="B995" s="315" t="s">
        <v>30</v>
      </c>
      <c r="C995" s="151"/>
      <c r="D995" s="151"/>
      <c r="E995" s="204"/>
      <c r="F995" s="318" t="s">
        <v>108</v>
      </c>
    </row>
    <row r="996" spans="1:6" x14ac:dyDescent="0.4">
      <c r="A996" s="203" t="s">
        <v>29</v>
      </c>
      <c r="B996" s="146">
        <v>119</v>
      </c>
      <c r="C996" s="148" t="str">
        <f t="shared" ref="C996:C1005" si="308">VLOOKUP($B996,athletes,2)</f>
        <v>Robbie Simpson</v>
      </c>
      <c r="D996" s="148" t="str">
        <f t="shared" ref="D996:D1005" si="309">VLOOKUP($B996,athletes,3)</f>
        <v>Fife</v>
      </c>
      <c r="E996" s="143" t="str">
        <f t="shared" ref="E996:E1005" si="310">VLOOKUP($B996,athletes,4)</f>
        <v>VI</v>
      </c>
      <c r="F996" s="183">
        <v>14.91</v>
      </c>
    </row>
    <row r="997" spans="1:6" x14ac:dyDescent="0.4">
      <c r="B997" s="146"/>
      <c r="C997" s="148"/>
      <c r="D997" s="148"/>
      <c r="E997" s="143"/>
      <c r="F997" s="183"/>
    </row>
    <row r="998" spans="1:6" x14ac:dyDescent="0.4">
      <c r="B998" s="146">
        <v>35</v>
      </c>
      <c r="C998" s="148" t="str">
        <f t="shared" si="308"/>
        <v>Craig Telford</v>
      </c>
      <c r="D998" s="148" t="str">
        <f t="shared" si="309"/>
        <v>Fife</v>
      </c>
      <c r="E998" s="143" t="str">
        <f t="shared" si="310"/>
        <v>LD</v>
      </c>
      <c r="F998" s="183">
        <v>49.3</v>
      </c>
    </row>
    <row r="999" spans="1:6" x14ac:dyDescent="0.4">
      <c r="B999" s="146">
        <v>14</v>
      </c>
      <c r="C999" s="148" t="str">
        <f t="shared" si="308"/>
        <v>Daniel Henderson</v>
      </c>
      <c r="D999" s="148" t="str">
        <f t="shared" si="309"/>
        <v>Fife</v>
      </c>
      <c r="E999" s="143" t="str">
        <f t="shared" si="310"/>
        <v>LD</v>
      </c>
      <c r="F999" s="183">
        <v>38.369999999999997</v>
      </c>
    </row>
    <row r="1000" spans="1:6" x14ac:dyDescent="0.4">
      <c r="B1000" s="146">
        <v>21</v>
      </c>
      <c r="C1000" s="148" t="str">
        <f t="shared" si="308"/>
        <v>Allan Robertson</v>
      </c>
      <c r="D1000" s="148" t="str">
        <f t="shared" si="309"/>
        <v>Fife</v>
      </c>
      <c r="E1000" s="143" t="str">
        <f t="shared" si="310"/>
        <v>LD</v>
      </c>
      <c r="F1000" s="183">
        <v>28.72</v>
      </c>
    </row>
    <row r="1001" spans="1:6" x14ac:dyDescent="0.4">
      <c r="B1001" s="146">
        <v>76</v>
      </c>
      <c r="C1001" s="148" t="str">
        <f t="shared" si="308"/>
        <v>Jordan Clark</v>
      </c>
      <c r="D1001" s="148" t="str">
        <f t="shared" si="309"/>
        <v>Fife</v>
      </c>
      <c r="E1001" s="143" t="str">
        <f t="shared" si="310"/>
        <v>LD</v>
      </c>
      <c r="F1001" s="183">
        <v>24.9</v>
      </c>
    </row>
    <row r="1002" spans="1:6" x14ac:dyDescent="0.4">
      <c r="B1002" s="146">
        <v>27</v>
      </c>
      <c r="C1002" s="148" t="str">
        <f t="shared" si="308"/>
        <v>Craig Hunter</v>
      </c>
      <c r="D1002" s="148" t="str">
        <f t="shared" si="309"/>
        <v>Fife</v>
      </c>
      <c r="E1002" s="143" t="str">
        <f t="shared" si="310"/>
        <v>LD</v>
      </c>
      <c r="F1002" s="183">
        <v>23.41</v>
      </c>
    </row>
    <row r="1003" spans="1:6" x14ac:dyDescent="0.4">
      <c r="B1003" s="146">
        <v>30</v>
      </c>
      <c r="C1003" s="148" t="str">
        <f t="shared" si="308"/>
        <v>Rickie Ballingall</v>
      </c>
      <c r="D1003" s="148" t="str">
        <f t="shared" si="309"/>
        <v>Fife</v>
      </c>
      <c r="E1003" s="143" t="str">
        <f t="shared" si="310"/>
        <v>LD</v>
      </c>
      <c r="F1003" s="183">
        <v>21.75</v>
      </c>
    </row>
    <row r="1004" spans="1:6" x14ac:dyDescent="0.4">
      <c r="B1004" s="146">
        <v>2</v>
      </c>
      <c r="C1004" s="148" t="str">
        <f t="shared" si="308"/>
        <v>Andrew Doyle</v>
      </c>
      <c r="D1004" s="148" t="str">
        <f t="shared" si="309"/>
        <v>Dumfries &amp; Galloway</v>
      </c>
      <c r="E1004" s="143" t="str">
        <f t="shared" si="310"/>
        <v>LD</v>
      </c>
      <c r="F1004" s="183">
        <v>19.399999999999999</v>
      </c>
    </row>
    <row r="1005" spans="1:6" x14ac:dyDescent="0.4">
      <c r="B1005" s="146"/>
      <c r="C1005" s="148" t="e">
        <f t="shared" si="308"/>
        <v>#N/A</v>
      </c>
      <c r="D1005" s="148" t="e">
        <f t="shared" si="309"/>
        <v>#N/A</v>
      </c>
      <c r="E1005" s="143" t="e">
        <f t="shared" si="310"/>
        <v>#N/A</v>
      </c>
    </row>
    <row r="1007" spans="1:6" x14ac:dyDescent="0.4">
      <c r="B1007" s="315" t="s">
        <v>133</v>
      </c>
      <c r="C1007" s="317" t="str">
        <f>VLOOKUP($B1007,Timetablefield,2)</f>
        <v>Club Throw</v>
      </c>
      <c r="D1007" s="317" t="str">
        <f>VLOOKUP($B1007,Timetablefield,3)</f>
        <v>Male/Female</v>
      </c>
      <c r="E1007" s="317" t="str">
        <f>VLOOKUP($B1007,Timetablefield,4)</f>
        <v>Seated  Class 1/2</v>
      </c>
      <c r="F1007" s="317" t="s">
        <v>31</v>
      </c>
    </row>
    <row r="1008" spans="1:6" x14ac:dyDescent="0.4">
      <c r="A1008" s="203" t="s">
        <v>0</v>
      </c>
      <c r="B1008" s="315" t="s">
        <v>30</v>
      </c>
      <c r="C1008" s="151"/>
      <c r="D1008" s="151"/>
      <c r="E1008" s="204"/>
      <c r="F1008" s="318" t="s">
        <v>108</v>
      </c>
    </row>
    <row r="1009" spans="1:9" x14ac:dyDescent="0.4">
      <c r="A1009" s="203" t="s">
        <v>29</v>
      </c>
      <c r="B1009" s="146">
        <v>152</v>
      </c>
      <c r="C1009" s="148" t="str">
        <f t="shared" ref="C1009:C1016" si="311">VLOOKUP($B1009,athletes,2)</f>
        <v>Jo Butterfield</v>
      </c>
      <c r="D1009" s="148" t="str">
        <f t="shared" ref="D1009:D1016" si="312">VLOOKUP($B1009,athletes,3)</f>
        <v>Forth Valley</v>
      </c>
      <c r="E1009" s="143" t="str">
        <f t="shared" ref="E1009:E1016" si="313">VLOOKUP($B1009,athletes,4)</f>
        <v>WC</v>
      </c>
      <c r="F1009" s="146">
        <v>21.78</v>
      </c>
      <c r="G1009" s="340" t="s">
        <v>497</v>
      </c>
      <c r="H1009" s="340"/>
      <c r="I1009" s="340"/>
    </row>
    <row r="1010" spans="1:9" x14ac:dyDescent="0.4">
      <c r="B1010" s="146">
        <v>174</v>
      </c>
      <c r="C1010" s="148" t="str">
        <f t="shared" si="311"/>
        <v>Natalie Wilson</v>
      </c>
      <c r="D1010" s="148" t="str">
        <f t="shared" si="312"/>
        <v>Highland</v>
      </c>
      <c r="E1010" s="143" t="str">
        <f t="shared" si="313"/>
        <v>PD</v>
      </c>
      <c r="F1010" s="146">
        <v>4.76</v>
      </c>
    </row>
    <row r="1011" spans="1:9" x14ac:dyDescent="0.4">
      <c r="B1011" s="146"/>
      <c r="C1011" s="148" t="e">
        <f t="shared" si="311"/>
        <v>#N/A</v>
      </c>
      <c r="D1011" s="148" t="e">
        <f t="shared" si="312"/>
        <v>#N/A</v>
      </c>
      <c r="E1011" s="143" t="e">
        <f t="shared" si="313"/>
        <v>#N/A</v>
      </c>
    </row>
    <row r="1012" spans="1:9" x14ac:dyDescent="0.4">
      <c r="B1012" s="146">
        <v>240</v>
      </c>
      <c r="C1012" s="148" t="str">
        <f t="shared" si="311"/>
        <v>Graham Condie</v>
      </c>
      <c r="D1012" s="148" t="str">
        <f t="shared" si="312"/>
        <v>Red Star</v>
      </c>
      <c r="E1012" s="143" t="str">
        <f t="shared" si="313"/>
        <v>WC</v>
      </c>
      <c r="F1012" s="146">
        <v>22.96</v>
      </c>
      <c r="G1012" s="152" t="s">
        <v>464</v>
      </c>
    </row>
    <row r="1013" spans="1:9" x14ac:dyDescent="0.4">
      <c r="B1013" s="146"/>
      <c r="C1013" s="148" t="e">
        <f t="shared" si="311"/>
        <v>#N/A</v>
      </c>
      <c r="D1013" s="148" t="e">
        <f t="shared" si="312"/>
        <v>#N/A</v>
      </c>
      <c r="E1013" s="143" t="e">
        <f t="shared" si="313"/>
        <v>#N/A</v>
      </c>
    </row>
    <row r="1014" spans="1:9" x14ac:dyDescent="0.4">
      <c r="B1014" s="146">
        <v>157</v>
      </c>
      <c r="C1014" s="148" t="str">
        <f t="shared" si="311"/>
        <v>Jim Anderson</v>
      </c>
      <c r="D1014" s="148" t="str">
        <f t="shared" si="312"/>
        <v>Forth Valley</v>
      </c>
      <c r="E1014" s="143" t="str">
        <f t="shared" si="313"/>
        <v>WC</v>
      </c>
      <c r="F1014" s="146">
        <v>11.17</v>
      </c>
    </row>
    <row r="1015" spans="1:9" x14ac:dyDescent="0.4">
      <c r="B1015" s="146">
        <v>231</v>
      </c>
      <c r="C1015" s="148" t="str">
        <f t="shared" si="311"/>
        <v>Rhys Burton</v>
      </c>
      <c r="D1015" s="148" t="str">
        <f t="shared" si="312"/>
        <v>Red Star</v>
      </c>
      <c r="E1015" s="143" t="str">
        <f t="shared" si="313"/>
        <v>RR1</v>
      </c>
      <c r="F1015" s="319" t="s">
        <v>483</v>
      </c>
    </row>
    <row r="1016" spans="1:9" x14ac:dyDescent="0.4">
      <c r="B1016" s="146"/>
      <c r="C1016" s="148" t="e">
        <f t="shared" si="311"/>
        <v>#N/A</v>
      </c>
      <c r="D1016" s="148" t="e">
        <f t="shared" si="312"/>
        <v>#N/A</v>
      </c>
      <c r="E1016" s="143" t="e">
        <f t="shared" si="313"/>
        <v>#N/A</v>
      </c>
    </row>
  </sheetData>
  <sheetProtection formatCells="0" insertRows="0" deleteRows="0" selectLockedCells="1" sort="0"/>
  <sortState ref="B1063:F1073">
    <sortCondition descending="1" ref="F1063:F1073"/>
  </sortState>
  <mergeCells count="16">
    <mergeCell ref="G1009:I1009"/>
    <mergeCell ref="G936:H936"/>
    <mergeCell ref="D79:F79"/>
    <mergeCell ref="D4:F4"/>
    <mergeCell ref="D19:F19"/>
    <mergeCell ref="D26:F26"/>
    <mergeCell ref="D37:F37"/>
    <mergeCell ref="G732:H732"/>
    <mergeCell ref="G784:H784"/>
    <mergeCell ref="G862:H862"/>
    <mergeCell ref="G869:H869"/>
    <mergeCell ref="C2:D2"/>
    <mergeCell ref="B1:E1"/>
    <mergeCell ref="D48:F48"/>
    <mergeCell ref="D59:F59"/>
    <mergeCell ref="D70:F70"/>
  </mergeCells>
  <conditionalFormatting sqref="A327:B327 A336:B336 F866 A19:C20 A713:B713 F894 F904 F919 B927:F927 B944:F944 B957:F957 B971:F971 B983:F983 B993:F993 B1006:F1006 B928 B945 B958 B972 B984 B994 B1007 B148:B157 A192:B193 A210:B211 A218:B219 A226:B227 A236:B237 A246:B247 A257:B258 A285:B286 A296:B297 A307:B308 A316:B316 A723:B724 A734:B735 A749:B750 A763:B764 A928:A929 A945:A946 A958:A959 A972:A973 A984:A985 A994:A995 A1007:A1008 A698:B698 A3:E3 A4:D4 B1017:F65404 A5:E18 F47 B781:B782 A781:A783 B793:B794 A794:A795 B811 A812 B826 A823:A827 B835:B836 A836:A837 B848:B849 A849:A850 B866:B867 A867:A868 B879:B880 A880:A881 B894:B895 A895:A896 B904:B905 A905:A906 B919:B920 A920:A921 A1018:A65398 H937:H1008 B802:B804 A802:A805 A778:B780 K576:IV65119 J576:J65105 J431:IV575 I431:I1008 I386:IV430 H386:H731 G374:G64911 G325:G372 H325:IV385 A203:B204 B177:B183 B167:B175 B163:B165 B139:B146 B120:B137 G118:G323 G67:G116 H67:IV323 B25:B118 G4:IV66 A21:A183 H733:H783 H785:H861 H863:H868 H870:H935 I1010:I65000 H1010:H64949">
    <cfRule type="cellIs" dxfId="3401" priority="2257" operator="equal">
      <formula>#REF!</formula>
    </cfRule>
    <cfRule type="cellIs" dxfId="3400" priority="2258" operator="equal">
      <formula>"""#N/A"""</formula>
    </cfRule>
  </conditionalFormatting>
  <conditionalFormatting sqref="C227 C70:C71 C79:C80 C88 C98 C108 C128 C137 C146 F147 C165 F166 C175 C183 F184 C193 F194 C204 C211 C219 C237 C247 C258 C286 C297:D297 C328:D328 C118 C848:F848 C36:F36 C28:E35 C39:E46 C58:F58 C50:E57 C69:F69 C61:E68 C97:F97 C89:E96 C117:G117 C109:E116 C127:F127 C120:E126 C136:F136 C164:F164 C148:E157 C174:F174 C167:E173 C182:F182 C192:E192 C236:F236 C246:F246 C257:F257 C296:F296 C307:F307 C316:F317 C327:F327 F1 B1 C19:C20 C26:C27 C37:C38 C48:C52 C59:C60 C793:F793 C866:F866 C894:F894 C904:F904 C919:F919 C723:F723 C734:F734 C749:F749 C763:F763 C835:F835 C698:F698 C2:F3 C4:D4 C681:F682 C679:E679 C308:D308 C318:D318 C285:F285 C5:F18 C802:F803 C806:E810 C828:E834 C855:E865 C869:E878 C882:E893 C897:E903 C907:E918 C922:E926 C947:E956 C960:E970 C974:E982 C986:E992 C996:E1005 C1009:E1016 C778:F781 C752:E762 C737:E748 C726:E733 C715:E722 C701:E712 C685:E697 C668:F671 C639:F640 C622:F624 C613:F618 C583:F588 C510:F515 C492:F496 C483:F488 C474:F479 C466:F470 C435:F440 C416:F420 C408:F412 C379:F384 C348:F352 C339:F345 C330:F336 C270:F274 C221:F226 C213:F218 C206:F210 C203:F203 C177:E181 F176:F181 C163:E163 C139:F145 C129:E135 C99:E107 C81:F87 C72:F78 C47:F47 C21:F25">
    <cfRule type="expression" dxfId="3399" priority="2260">
      <formula>ISERROR(B1)</formula>
    </cfRule>
  </conditionalFormatting>
  <conditionalFormatting sqref="C3:E3 C4:D4 C5:E17">
    <cfRule type="cellIs" dxfId="3398" priority="2256" operator="equal">
      <formula>"""#N/A"""</formula>
    </cfRule>
  </conditionalFormatting>
  <conditionalFormatting sqref="A328:B328">
    <cfRule type="cellIs" dxfId="3397" priority="2242" stopIfTrue="1" operator="equal">
      <formula>#REF!</formula>
    </cfRule>
    <cfRule type="cellIs" dxfId="3396" priority="2243" operator="equal">
      <formula>"""#N/A"""</formula>
    </cfRule>
  </conditionalFormatting>
  <conditionalFormatting sqref="G117 F36 C345:E345 C3:F3 C4:D4 C681:E682 F15:F18 C5:F14 C15:E17 F668:F671 F639:F640 F622:F624 F613:F618 F583:F588 F510:F515 F492:F496 F483:F488 F474:F479 F466:F470 F435:F440 F416:F420 F408:F412 F379:F384 F348:F352 F339:F344 F330:F335 F270:F274 F221:F225 F213:F217 F206:F209 F177:F181 F139:F144 F81:F86 F72:F77 C21:E24 F21:F25">
    <cfRule type="cellIs" dxfId="3395" priority="2248" stopIfTrue="1" operator="equal">
      <formula>"""#N/A"""</formula>
    </cfRule>
  </conditionalFormatting>
  <conditionalFormatting sqref="A345:B345 B681:B682 B21:B24">
    <cfRule type="containsText" dxfId="3394" priority="2252" operator="containsText" text="#N/A">
      <formula>NOT(ISERROR(SEARCH("#N/A",A21)))</formula>
    </cfRule>
  </conditionalFormatting>
  <conditionalFormatting sqref="A345:B345 B681:B682 B21:B24">
    <cfRule type="cellIs" dxfId="3393" priority="2250" stopIfTrue="1" operator="equal">
      <formula>#REF!</formula>
    </cfRule>
    <cfRule type="cellIs" dxfId="3392" priority="2251" operator="equal">
      <formula>"""#N/A"""</formula>
    </cfRule>
  </conditionalFormatting>
  <conditionalFormatting sqref="A317:B318">
    <cfRule type="containsText" dxfId="3391" priority="2245" operator="containsText" text="#N/A">
      <formula>NOT(ISERROR(SEARCH("#N/A",A317)))</formula>
    </cfRule>
  </conditionalFormatting>
  <conditionalFormatting sqref="A317:B318">
    <cfRule type="cellIs" dxfId="3390" priority="2246" stopIfTrue="1" operator="equal">
      <formula>#REF!</formula>
    </cfRule>
    <cfRule type="cellIs" dxfId="3389" priority="2247" operator="equal">
      <formula>"""#N/A"""</formula>
    </cfRule>
  </conditionalFormatting>
  <conditionalFormatting sqref="C317:E317 C318:D318">
    <cfRule type="cellIs" dxfId="3388" priority="2244" stopIfTrue="1" operator="equal">
      <formula>"""#N/A"""</formula>
    </cfRule>
  </conditionalFormatting>
  <conditionalFormatting sqref="A328:B328">
    <cfRule type="containsText" dxfId="3387" priority="2241" operator="containsText" text="#N/A">
      <formula>NOT(ISERROR(SEARCH("#N/A",A328)))</formula>
    </cfRule>
  </conditionalFormatting>
  <conditionalFormatting sqref="C328:D328">
    <cfRule type="cellIs" dxfId="3386" priority="2240" stopIfTrue="1" operator="equal">
      <formula>"""#N/A"""</formula>
    </cfRule>
  </conditionalFormatting>
  <conditionalFormatting sqref="C328:D328">
    <cfRule type="expression" dxfId="3385" priority="2261">
      <formula>ISERROR(C328)</formula>
    </cfRule>
  </conditionalFormatting>
  <conditionalFormatting sqref="G373">
    <cfRule type="expression" dxfId="3384" priority="2229">
      <formula>ISERROR(G373)</formula>
    </cfRule>
  </conditionalFormatting>
  <conditionalFormatting sqref="G373">
    <cfRule type="cellIs" dxfId="3383" priority="2228" stopIfTrue="1" operator="equal">
      <formula>"""#N/A"""</formula>
    </cfRule>
  </conditionalFormatting>
  <conditionalFormatting sqref="C673:D673">
    <cfRule type="expression" dxfId="3382" priority="1565">
      <formula>ISERROR(C673)</formula>
    </cfRule>
  </conditionalFormatting>
  <conditionalFormatting sqref="D51:E51">
    <cfRule type="cellIs" dxfId="3381" priority="2226" stopIfTrue="1" operator="equal">
      <formula>"""#N/A"""</formula>
    </cfRule>
  </conditionalFormatting>
  <conditionalFormatting sqref="D51:E51">
    <cfRule type="expression" dxfId="3380" priority="2227">
      <formula>ISERROR(D51)</formula>
    </cfRule>
  </conditionalFormatting>
  <conditionalFormatting sqref="C6">
    <cfRule type="containsText" dxfId="3379" priority="2222" operator="containsText" text="#N/A">
      <formula>NOT(ISERROR(SEARCH("#N/A",C6)))</formula>
    </cfRule>
  </conditionalFormatting>
  <conditionalFormatting sqref="A683:B683 A699:B699">
    <cfRule type="cellIs" dxfId="3378" priority="2149" operator="equal">
      <formula>#REF!</formula>
    </cfRule>
    <cfRule type="cellIs" dxfId="3377" priority="2150" operator="equal">
      <formula>"""#N/A"""</formula>
    </cfRule>
  </conditionalFormatting>
  <conditionalFormatting sqref="G324:IV324 B813:B825 F107">
    <cfRule type="cellIs" dxfId="3376" priority="2146" operator="equal">
      <formula>#REF!</formula>
    </cfRule>
    <cfRule type="cellIs" dxfId="3375" priority="2147" operator="equal">
      <formula>"""#N/A"""</formula>
    </cfRule>
  </conditionalFormatting>
  <conditionalFormatting sqref="F135">
    <cfRule type="cellIs" dxfId="3374" priority="2197" operator="equal">
      <formula>#REF!</formula>
    </cfRule>
    <cfRule type="cellIs" dxfId="3373" priority="2198" operator="equal">
      <formula>"""#N/A"""</formula>
    </cfRule>
  </conditionalFormatting>
  <conditionalFormatting sqref="F192">
    <cfRule type="cellIs" dxfId="3372" priority="2187" operator="equal">
      <formula>#REF!</formula>
    </cfRule>
    <cfRule type="cellIs" dxfId="3371" priority="2188" operator="equal">
      <formula>"""#N/A"""</formula>
    </cfRule>
  </conditionalFormatting>
  <conditionalFormatting sqref="C337:D337 F337">
    <cfRule type="expression" dxfId="3370" priority="2155">
      <formula>ISERROR(C337)</formula>
    </cfRule>
  </conditionalFormatting>
  <conditionalFormatting sqref="A337:B337">
    <cfRule type="containsText" dxfId="3369" priority="2152" operator="containsText" text="#N/A">
      <formula>NOT(ISERROR(SEARCH("#N/A",A337)))</formula>
    </cfRule>
  </conditionalFormatting>
  <conditionalFormatting sqref="A337:B337">
    <cfRule type="cellIs" dxfId="3368" priority="2153" stopIfTrue="1" operator="equal">
      <formula>#REF!</formula>
    </cfRule>
    <cfRule type="cellIs" dxfId="3367" priority="2154" operator="equal">
      <formula>"""#N/A"""</formula>
    </cfRule>
  </conditionalFormatting>
  <conditionalFormatting sqref="C337:D337">
    <cfRule type="cellIs" dxfId="3366" priority="2151" stopIfTrue="1" operator="equal">
      <formula>"""#N/A"""</formula>
    </cfRule>
  </conditionalFormatting>
  <conditionalFormatting sqref="C337:D337">
    <cfRule type="expression" dxfId="3365" priority="2156">
      <formula>ISERROR(C337)</formula>
    </cfRule>
  </conditionalFormatting>
  <conditionalFormatting sqref="C19">
    <cfRule type="cellIs" dxfId="3364" priority="2145" operator="equal">
      <formula>"""#N/A"""</formula>
    </cfRule>
  </conditionalFormatting>
  <conditionalFormatting sqref="C19">
    <cfRule type="cellIs" dxfId="3363" priority="2144" stopIfTrue="1" operator="equal">
      <formula>"""#N/A"""</formula>
    </cfRule>
  </conditionalFormatting>
  <conditionalFormatting sqref="C26">
    <cfRule type="cellIs" dxfId="3362" priority="2142" operator="equal">
      <formula>#REF!</formula>
    </cfRule>
    <cfRule type="cellIs" dxfId="3361" priority="2143" operator="equal">
      <formula>"""#N/A"""</formula>
    </cfRule>
  </conditionalFormatting>
  <conditionalFormatting sqref="C26">
    <cfRule type="cellIs" dxfId="3360" priority="2141" operator="equal">
      <formula>"""#N/A"""</formula>
    </cfRule>
  </conditionalFormatting>
  <conditionalFormatting sqref="C26">
    <cfRule type="cellIs" dxfId="3359" priority="2140" stopIfTrue="1" operator="equal">
      <formula>"""#N/A"""</formula>
    </cfRule>
  </conditionalFormatting>
  <conditionalFormatting sqref="C37">
    <cfRule type="cellIs" dxfId="3358" priority="2138" operator="equal">
      <formula>#REF!</formula>
    </cfRule>
    <cfRule type="cellIs" dxfId="3357" priority="2139" operator="equal">
      <formula>"""#N/A"""</formula>
    </cfRule>
  </conditionalFormatting>
  <conditionalFormatting sqref="C37">
    <cfRule type="cellIs" dxfId="3356" priority="2137" operator="equal">
      <formula>"""#N/A"""</formula>
    </cfRule>
  </conditionalFormatting>
  <conditionalFormatting sqref="C37">
    <cfRule type="cellIs" dxfId="3355" priority="2136" stopIfTrue="1" operator="equal">
      <formula>"""#N/A"""</formula>
    </cfRule>
  </conditionalFormatting>
  <conditionalFormatting sqref="C59">
    <cfRule type="cellIs" dxfId="3354" priority="2126" operator="equal">
      <formula>#REF!</formula>
    </cfRule>
    <cfRule type="cellIs" dxfId="3353" priority="2127" operator="equal">
      <formula>"""#N/A"""</formula>
    </cfRule>
  </conditionalFormatting>
  <conditionalFormatting sqref="C59">
    <cfRule type="cellIs" dxfId="3352" priority="2125" operator="equal">
      <formula>"""#N/A"""</formula>
    </cfRule>
  </conditionalFormatting>
  <conditionalFormatting sqref="C59">
    <cfRule type="cellIs" dxfId="3351" priority="2124" stopIfTrue="1" operator="equal">
      <formula>"""#N/A"""</formula>
    </cfRule>
  </conditionalFormatting>
  <conditionalFormatting sqref="C59">
    <cfRule type="cellIs" dxfId="3350" priority="2102" stopIfTrue="1" operator="equal">
      <formula>"""#N/A"""</formula>
    </cfRule>
  </conditionalFormatting>
  <conditionalFormatting sqref="C19">
    <cfRule type="cellIs" dxfId="3349" priority="2123" operator="equal">
      <formula>"""#N/A"""</formula>
    </cfRule>
  </conditionalFormatting>
  <conditionalFormatting sqref="C19">
    <cfRule type="cellIs" dxfId="3348" priority="2122" stopIfTrue="1" operator="equal">
      <formula>"""#N/A"""</formula>
    </cfRule>
  </conditionalFormatting>
  <conditionalFormatting sqref="C26">
    <cfRule type="cellIs" dxfId="3347" priority="2120" operator="equal">
      <formula>#REF!</formula>
    </cfRule>
    <cfRule type="cellIs" dxfId="3346" priority="2121" operator="equal">
      <formula>"""#N/A"""</formula>
    </cfRule>
  </conditionalFormatting>
  <conditionalFormatting sqref="C26">
    <cfRule type="cellIs" dxfId="3345" priority="2119" operator="equal">
      <formula>"""#N/A"""</formula>
    </cfRule>
  </conditionalFormatting>
  <conditionalFormatting sqref="C26">
    <cfRule type="cellIs" dxfId="3344" priority="2118" stopIfTrue="1" operator="equal">
      <formula>"""#N/A"""</formula>
    </cfRule>
  </conditionalFormatting>
  <conditionalFormatting sqref="C37">
    <cfRule type="cellIs" dxfId="3343" priority="2116" operator="equal">
      <formula>#REF!</formula>
    </cfRule>
    <cfRule type="cellIs" dxfId="3342" priority="2117" operator="equal">
      <formula>"""#N/A"""</formula>
    </cfRule>
  </conditionalFormatting>
  <conditionalFormatting sqref="C37">
    <cfRule type="cellIs" dxfId="3341" priority="2115" operator="equal">
      <formula>"""#N/A"""</formula>
    </cfRule>
  </conditionalFormatting>
  <conditionalFormatting sqref="C37">
    <cfRule type="cellIs" dxfId="3340" priority="2114" stopIfTrue="1" operator="equal">
      <formula>"""#N/A"""</formula>
    </cfRule>
  </conditionalFormatting>
  <conditionalFormatting sqref="C48">
    <cfRule type="cellIs" dxfId="3339" priority="2108" operator="equal">
      <formula>#REF!</formula>
    </cfRule>
    <cfRule type="cellIs" dxfId="3338" priority="2109" operator="equal">
      <formula>"""#N/A"""</formula>
    </cfRule>
  </conditionalFormatting>
  <conditionalFormatting sqref="C48">
    <cfRule type="cellIs" dxfId="3337" priority="2107" operator="equal">
      <formula>"""#N/A"""</formula>
    </cfRule>
  </conditionalFormatting>
  <conditionalFormatting sqref="C48">
    <cfRule type="cellIs" dxfId="3336" priority="2106" stopIfTrue="1" operator="equal">
      <formula>"""#N/A"""</formula>
    </cfRule>
  </conditionalFormatting>
  <conditionalFormatting sqref="C59">
    <cfRule type="cellIs" dxfId="3335" priority="2104" operator="equal">
      <formula>#REF!</formula>
    </cfRule>
    <cfRule type="cellIs" dxfId="3334" priority="2105" operator="equal">
      <formula>"""#N/A"""</formula>
    </cfRule>
  </conditionalFormatting>
  <conditionalFormatting sqref="C59">
    <cfRule type="cellIs" dxfId="3333" priority="2103" operator="equal">
      <formula>"""#N/A"""</formula>
    </cfRule>
  </conditionalFormatting>
  <conditionalFormatting sqref="C507:E507">
    <cfRule type="cellIs" dxfId="3332" priority="1800" stopIfTrue="1" operator="equal">
      <formula>"""#N/A"""</formula>
    </cfRule>
  </conditionalFormatting>
  <conditionalFormatting sqref="C879:F879">
    <cfRule type="expression" dxfId="3331" priority="2090">
      <formula>ISERROR(C879)</formula>
    </cfRule>
  </conditionalFormatting>
  <conditionalFormatting sqref="C353:F353">
    <cfRule type="expression" dxfId="3330" priority="2030">
      <formula>ISERROR(C353)</formula>
    </cfRule>
  </conditionalFormatting>
  <conditionalFormatting sqref="C353:E353">
    <cfRule type="cellIs" dxfId="3329" priority="2026" stopIfTrue="1" operator="equal">
      <formula>"""#N/A"""</formula>
    </cfRule>
  </conditionalFormatting>
  <conditionalFormatting sqref="A353:B353">
    <cfRule type="containsText" dxfId="3328" priority="2029" operator="containsText" text="#N/A">
      <formula>NOT(ISERROR(SEARCH("#N/A",A353)))</formula>
    </cfRule>
  </conditionalFormatting>
  <conditionalFormatting sqref="A353:B353">
    <cfRule type="cellIs" dxfId="3327" priority="2027" stopIfTrue="1" operator="equal">
      <formula>#REF!</formula>
    </cfRule>
    <cfRule type="cellIs" dxfId="3326" priority="2028" operator="equal">
      <formula>"""#N/A"""</formula>
    </cfRule>
  </conditionalFormatting>
  <conditionalFormatting sqref="C346:D346 F346">
    <cfRule type="expression" dxfId="3325" priority="2024">
      <formula>ISERROR(C346)</formula>
    </cfRule>
  </conditionalFormatting>
  <conditionalFormatting sqref="A346:B346">
    <cfRule type="containsText" dxfId="3324" priority="2021" operator="containsText" text="#N/A">
      <formula>NOT(ISERROR(SEARCH("#N/A",A346)))</formula>
    </cfRule>
  </conditionalFormatting>
  <conditionalFormatting sqref="A346:B346">
    <cfRule type="cellIs" dxfId="3323" priority="2022" stopIfTrue="1" operator="equal">
      <formula>#REF!</formula>
    </cfRule>
    <cfRule type="cellIs" dxfId="3322" priority="2023" operator="equal">
      <formula>"""#N/A"""</formula>
    </cfRule>
  </conditionalFormatting>
  <conditionalFormatting sqref="C346:D346">
    <cfRule type="cellIs" dxfId="3321" priority="2020" stopIfTrue="1" operator="equal">
      <formula>"""#N/A"""</formula>
    </cfRule>
  </conditionalFormatting>
  <conditionalFormatting sqref="C346:D346">
    <cfRule type="expression" dxfId="3320" priority="2025">
      <formula>ISERROR(C346)</formula>
    </cfRule>
  </conditionalFormatting>
  <conditionalFormatting sqref="C364:F364">
    <cfRule type="expression" dxfId="3319" priority="2017">
      <formula>ISERROR(C364)</formula>
    </cfRule>
  </conditionalFormatting>
  <conditionalFormatting sqref="C364:E364">
    <cfRule type="cellIs" dxfId="3318" priority="2013" stopIfTrue="1" operator="equal">
      <formula>"""#N/A"""</formula>
    </cfRule>
  </conditionalFormatting>
  <conditionalFormatting sqref="A364:B364">
    <cfRule type="containsText" dxfId="3317" priority="2016" operator="containsText" text="#N/A">
      <formula>NOT(ISERROR(SEARCH("#N/A",A364)))</formula>
    </cfRule>
  </conditionalFormatting>
  <conditionalFormatting sqref="A364:B364">
    <cfRule type="cellIs" dxfId="3316" priority="2014" stopIfTrue="1" operator="equal">
      <formula>#REF!</formula>
    </cfRule>
    <cfRule type="cellIs" dxfId="3315" priority="2015" operator="equal">
      <formula>"""#N/A"""</formula>
    </cfRule>
  </conditionalFormatting>
  <conditionalFormatting sqref="C354:D354">
    <cfRule type="expression" dxfId="3314" priority="2011">
      <formula>ISERROR(C354)</formula>
    </cfRule>
  </conditionalFormatting>
  <conditionalFormatting sqref="A354:B354">
    <cfRule type="containsText" dxfId="3313" priority="2008" operator="containsText" text="#N/A">
      <formula>NOT(ISERROR(SEARCH("#N/A",A354)))</formula>
    </cfRule>
  </conditionalFormatting>
  <conditionalFormatting sqref="A354:B354">
    <cfRule type="cellIs" dxfId="3312" priority="2009" stopIfTrue="1" operator="equal">
      <formula>#REF!</formula>
    </cfRule>
    <cfRule type="cellIs" dxfId="3311" priority="2010" operator="equal">
      <formula>"""#N/A"""</formula>
    </cfRule>
  </conditionalFormatting>
  <conditionalFormatting sqref="C354:D354">
    <cfRule type="cellIs" dxfId="3310" priority="2007" stopIfTrue="1" operator="equal">
      <formula>"""#N/A"""</formula>
    </cfRule>
  </conditionalFormatting>
  <conditionalFormatting sqref="C354:D354">
    <cfRule type="expression" dxfId="3309" priority="2012">
      <formula>ISERROR(C354)</formula>
    </cfRule>
  </conditionalFormatting>
  <conditionalFormatting sqref="C376:F376">
    <cfRule type="expression" dxfId="3308" priority="2002">
      <formula>ISERROR(C376)</formula>
    </cfRule>
  </conditionalFormatting>
  <conditionalFormatting sqref="C376:E376">
    <cfRule type="cellIs" dxfId="3307" priority="1998" stopIfTrue="1" operator="equal">
      <formula>"""#N/A"""</formula>
    </cfRule>
  </conditionalFormatting>
  <conditionalFormatting sqref="A376:B376">
    <cfRule type="containsText" dxfId="3306" priority="2001" operator="containsText" text="#N/A">
      <formula>NOT(ISERROR(SEARCH("#N/A",A376)))</formula>
    </cfRule>
  </conditionalFormatting>
  <conditionalFormatting sqref="A376:B376">
    <cfRule type="cellIs" dxfId="3305" priority="1999" stopIfTrue="1" operator="equal">
      <formula>#REF!</formula>
    </cfRule>
    <cfRule type="cellIs" dxfId="3304" priority="2000" operator="equal">
      <formula>"""#N/A"""</formula>
    </cfRule>
  </conditionalFormatting>
  <conditionalFormatting sqref="C365:D365">
    <cfRule type="expression" dxfId="3303" priority="1996">
      <formula>ISERROR(C365)</formula>
    </cfRule>
  </conditionalFormatting>
  <conditionalFormatting sqref="A365:B365">
    <cfRule type="containsText" dxfId="3302" priority="1993" operator="containsText" text="#N/A">
      <formula>NOT(ISERROR(SEARCH("#N/A",A365)))</formula>
    </cfRule>
  </conditionalFormatting>
  <conditionalFormatting sqref="A365:B365">
    <cfRule type="cellIs" dxfId="3301" priority="1994" stopIfTrue="1" operator="equal">
      <formula>#REF!</formula>
    </cfRule>
    <cfRule type="cellIs" dxfId="3300" priority="1995" operator="equal">
      <formula>"""#N/A"""</formula>
    </cfRule>
  </conditionalFormatting>
  <conditionalFormatting sqref="C365:D365">
    <cfRule type="cellIs" dxfId="3299" priority="1992" stopIfTrue="1" operator="equal">
      <formula>"""#N/A"""</formula>
    </cfRule>
  </conditionalFormatting>
  <conditionalFormatting sqref="C365:D365">
    <cfRule type="expression" dxfId="3298" priority="1997">
      <formula>ISERROR(C365)</formula>
    </cfRule>
  </conditionalFormatting>
  <conditionalFormatting sqref="C385:F385">
    <cfRule type="expression" dxfId="3297" priority="1986">
      <formula>ISERROR(C385)</formula>
    </cfRule>
  </conditionalFormatting>
  <conditionalFormatting sqref="C385:E385">
    <cfRule type="cellIs" dxfId="3296" priority="1982" stopIfTrue="1" operator="equal">
      <formula>"""#N/A"""</formula>
    </cfRule>
  </conditionalFormatting>
  <conditionalFormatting sqref="A385:B385">
    <cfRule type="containsText" dxfId="3295" priority="1985" operator="containsText" text="#N/A">
      <formula>NOT(ISERROR(SEARCH("#N/A",A385)))</formula>
    </cfRule>
  </conditionalFormatting>
  <conditionalFormatting sqref="A385:B385">
    <cfRule type="cellIs" dxfId="3294" priority="1983" stopIfTrue="1" operator="equal">
      <formula>#REF!</formula>
    </cfRule>
    <cfRule type="cellIs" dxfId="3293" priority="1984" operator="equal">
      <formula>"""#N/A"""</formula>
    </cfRule>
  </conditionalFormatting>
  <conditionalFormatting sqref="C377:D377">
    <cfRule type="expression" dxfId="3292" priority="1980">
      <formula>ISERROR(C377)</formula>
    </cfRule>
  </conditionalFormatting>
  <conditionalFormatting sqref="A377:B377">
    <cfRule type="containsText" dxfId="3291" priority="1977" operator="containsText" text="#N/A">
      <formula>NOT(ISERROR(SEARCH("#N/A",A377)))</formula>
    </cfRule>
  </conditionalFormatting>
  <conditionalFormatting sqref="A377:B377">
    <cfRule type="cellIs" dxfId="3290" priority="1978" stopIfTrue="1" operator="equal">
      <formula>#REF!</formula>
    </cfRule>
    <cfRule type="cellIs" dxfId="3289" priority="1979" operator="equal">
      <formula>"""#N/A"""</formula>
    </cfRule>
  </conditionalFormatting>
  <conditionalFormatting sqref="C377:D377">
    <cfRule type="cellIs" dxfId="3288" priority="1976" stopIfTrue="1" operator="equal">
      <formula>"""#N/A"""</formula>
    </cfRule>
  </conditionalFormatting>
  <conditionalFormatting sqref="C377:D377">
    <cfRule type="expression" dxfId="3287" priority="1981">
      <formula>ISERROR(C377)</formula>
    </cfRule>
  </conditionalFormatting>
  <conditionalFormatting sqref="C395:F395">
    <cfRule type="expression" dxfId="3286" priority="1971">
      <formula>ISERROR(C395)</formula>
    </cfRule>
  </conditionalFormatting>
  <conditionalFormatting sqref="C395:E395">
    <cfRule type="cellIs" dxfId="3285" priority="1967" stopIfTrue="1" operator="equal">
      <formula>"""#N/A"""</formula>
    </cfRule>
  </conditionalFormatting>
  <conditionalFormatting sqref="A395:B395">
    <cfRule type="containsText" dxfId="3284" priority="1970" operator="containsText" text="#N/A">
      <formula>NOT(ISERROR(SEARCH("#N/A",A395)))</formula>
    </cfRule>
  </conditionalFormatting>
  <conditionalFormatting sqref="A395:B395">
    <cfRule type="cellIs" dxfId="3283" priority="1968" stopIfTrue="1" operator="equal">
      <formula>#REF!</formula>
    </cfRule>
    <cfRule type="cellIs" dxfId="3282" priority="1969" operator="equal">
      <formula>"""#N/A"""</formula>
    </cfRule>
  </conditionalFormatting>
  <conditionalFormatting sqref="C386:D386 F386">
    <cfRule type="expression" dxfId="3281" priority="1965">
      <formula>ISERROR(C386)</formula>
    </cfRule>
  </conditionalFormatting>
  <conditionalFormatting sqref="A386:B386">
    <cfRule type="containsText" dxfId="3280" priority="1962" operator="containsText" text="#N/A">
      <formula>NOT(ISERROR(SEARCH("#N/A",A386)))</formula>
    </cfRule>
  </conditionalFormatting>
  <conditionalFormatting sqref="A386:B386">
    <cfRule type="cellIs" dxfId="3279" priority="1963" stopIfTrue="1" operator="equal">
      <formula>#REF!</formula>
    </cfRule>
    <cfRule type="cellIs" dxfId="3278" priority="1964" operator="equal">
      <formula>"""#N/A"""</formula>
    </cfRule>
  </conditionalFormatting>
  <conditionalFormatting sqref="C386:D386">
    <cfRule type="cellIs" dxfId="3277" priority="1961" stopIfTrue="1" operator="equal">
      <formula>"""#N/A"""</formula>
    </cfRule>
  </conditionalFormatting>
  <conditionalFormatting sqref="C386:D386">
    <cfRule type="expression" dxfId="3276" priority="1966">
      <formula>ISERROR(C386)</formula>
    </cfRule>
  </conditionalFormatting>
  <conditionalFormatting sqref="C405:F405">
    <cfRule type="expression" dxfId="3275" priority="1956">
      <formula>ISERROR(C405)</formula>
    </cfRule>
  </conditionalFormatting>
  <conditionalFormatting sqref="C405:E405">
    <cfRule type="cellIs" dxfId="3274" priority="1952" stopIfTrue="1" operator="equal">
      <formula>"""#N/A"""</formula>
    </cfRule>
  </conditionalFormatting>
  <conditionalFormatting sqref="A405:B405">
    <cfRule type="containsText" dxfId="3273" priority="1955" operator="containsText" text="#N/A">
      <formula>NOT(ISERROR(SEARCH("#N/A",A405)))</formula>
    </cfRule>
  </conditionalFormatting>
  <conditionalFormatting sqref="A405:B405">
    <cfRule type="cellIs" dxfId="3272" priority="1953" stopIfTrue="1" operator="equal">
      <formula>#REF!</formula>
    </cfRule>
    <cfRule type="cellIs" dxfId="3271" priority="1954" operator="equal">
      <formula>"""#N/A"""</formula>
    </cfRule>
  </conditionalFormatting>
  <conditionalFormatting sqref="C396:D396">
    <cfRule type="expression" dxfId="3270" priority="1950">
      <formula>ISERROR(C396)</formula>
    </cfRule>
  </conditionalFormatting>
  <conditionalFormatting sqref="A396:B396">
    <cfRule type="containsText" dxfId="3269" priority="1947" operator="containsText" text="#N/A">
      <formula>NOT(ISERROR(SEARCH("#N/A",A396)))</formula>
    </cfRule>
  </conditionalFormatting>
  <conditionalFormatting sqref="A396:B396">
    <cfRule type="cellIs" dxfId="3268" priority="1948" stopIfTrue="1" operator="equal">
      <formula>#REF!</formula>
    </cfRule>
    <cfRule type="cellIs" dxfId="3267" priority="1949" operator="equal">
      <formula>"""#N/A"""</formula>
    </cfRule>
  </conditionalFormatting>
  <conditionalFormatting sqref="C396:D396">
    <cfRule type="cellIs" dxfId="3266" priority="1946" stopIfTrue="1" operator="equal">
      <formula>"""#N/A"""</formula>
    </cfRule>
  </conditionalFormatting>
  <conditionalFormatting sqref="C396:D396">
    <cfRule type="expression" dxfId="3265" priority="1951">
      <formula>ISERROR(C396)</formula>
    </cfRule>
  </conditionalFormatting>
  <conditionalFormatting sqref="C413:F413">
    <cfRule type="expression" dxfId="3264" priority="1941">
      <formula>ISERROR(C413)</formula>
    </cfRule>
  </conditionalFormatting>
  <conditionalFormatting sqref="C413:E413">
    <cfRule type="cellIs" dxfId="3263" priority="1937" stopIfTrue="1" operator="equal">
      <formula>"""#N/A"""</formula>
    </cfRule>
  </conditionalFormatting>
  <conditionalFormatting sqref="A413:B413">
    <cfRule type="containsText" dxfId="3262" priority="1940" operator="containsText" text="#N/A">
      <formula>NOT(ISERROR(SEARCH("#N/A",A413)))</formula>
    </cfRule>
  </conditionalFormatting>
  <conditionalFormatting sqref="A413:B413">
    <cfRule type="cellIs" dxfId="3261" priority="1938" stopIfTrue="1" operator="equal">
      <formula>#REF!</formula>
    </cfRule>
    <cfRule type="cellIs" dxfId="3260" priority="1939" operator="equal">
      <formula>"""#N/A"""</formula>
    </cfRule>
  </conditionalFormatting>
  <conditionalFormatting sqref="C406:D406">
    <cfRule type="expression" dxfId="3259" priority="1935">
      <formula>ISERROR(C406)</formula>
    </cfRule>
  </conditionalFormatting>
  <conditionalFormatting sqref="A406:B406">
    <cfRule type="containsText" dxfId="3258" priority="1932" operator="containsText" text="#N/A">
      <formula>NOT(ISERROR(SEARCH("#N/A",A406)))</formula>
    </cfRule>
  </conditionalFormatting>
  <conditionalFormatting sqref="A406:B406">
    <cfRule type="cellIs" dxfId="3257" priority="1933" stopIfTrue="1" operator="equal">
      <formula>#REF!</formula>
    </cfRule>
    <cfRule type="cellIs" dxfId="3256" priority="1934" operator="equal">
      <formula>"""#N/A"""</formula>
    </cfRule>
  </conditionalFormatting>
  <conditionalFormatting sqref="C406:D406">
    <cfRule type="cellIs" dxfId="3255" priority="1931" stopIfTrue="1" operator="equal">
      <formula>"""#N/A"""</formula>
    </cfRule>
  </conditionalFormatting>
  <conditionalFormatting sqref="C406:D406">
    <cfRule type="expression" dxfId="3254" priority="1936">
      <formula>ISERROR(C406)</formula>
    </cfRule>
  </conditionalFormatting>
  <conditionalFormatting sqref="A682">
    <cfRule type="expression" dxfId="3253" priority="1928">
      <formula>ISERROR(A682)</formula>
    </cfRule>
  </conditionalFormatting>
  <conditionalFormatting sqref="A682">
    <cfRule type="cellIs" dxfId="3252" priority="1927" stopIfTrue="1" operator="equal">
      <formula>"""#N/A"""</formula>
    </cfRule>
  </conditionalFormatting>
  <conditionalFormatting sqref="C421:F421">
    <cfRule type="expression" dxfId="3251" priority="1926">
      <formula>ISERROR(C421)</formula>
    </cfRule>
  </conditionalFormatting>
  <conditionalFormatting sqref="C421:E421">
    <cfRule type="cellIs" dxfId="3250" priority="1922" stopIfTrue="1" operator="equal">
      <formula>"""#N/A"""</formula>
    </cfRule>
  </conditionalFormatting>
  <conditionalFormatting sqref="A421:B421">
    <cfRule type="containsText" dxfId="3249" priority="1925" operator="containsText" text="#N/A">
      <formula>NOT(ISERROR(SEARCH("#N/A",A421)))</formula>
    </cfRule>
  </conditionalFormatting>
  <conditionalFormatting sqref="A421:B421">
    <cfRule type="cellIs" dxfId="3248" priority="1923" stopIfTrue="1" operator="equal">
      <formula>#REF!</formula>
    </cfRule>
    <cfRule type="cellIs" dxfId="3247" priority="1924" operator="equal">
      <formula>"""#N/A"""</formula>
    </cfRule>
  </conditionalFormatting>
  <conditionalFormatting sqref="C414:D414">
    <cfRule type="expression" dxfId="3246" priority="1920">
      <formula>ISERROR(C414)</formula>
    </cfRule>
  </conditionalFormatting>
  <conditionalFormatting sqref="A414:B414">
    <cfRule type="containsText" dxfId="3245" priority="1917" operator="containsText" text="#N/A">
      <formula>NOT(ISERROR(SEARCH("#N/A",A414)))</formula>
    </cfRule>
  </conditionalFormatting>
  <conditionalFormatting sqref="A414:B414">
    <cfRule type="cellIs" dxfId="3244" priority="1918" stopIfTrue="1" operator="equal">
      <formula>#REF!</formula>
    </cfRule>
    <cfRule type="cellIs" dxfId="3243" priority="1919" operator="equal">
      <formula>"""#N/A"""</formula>
    </cfRule>
  </conditionalFormatting>
  <conditionalFormatting sqref="C414:D414">
    <cfRule type="cellIs" dxfId="3242" priority="1916" stopIfTrue="1" operator="equal">
      <formula>"""#N/A"""</formula>
    </cfRule>
  </conditionalFormatting>
  <conditionalFormatting sqref="C414:D414">
    <cfRule type="expression" dxfId="3241" priority="1921">
      <formula>ISERROR(C414)</formula>
    </cfRule>
  </conditionalFormatting>
  <conditionalFormatting sqref="A681">
    <cfRule type="expression" dxfId="3240" priority="1913">
      <formula>ISERROR(A681)</formula>
    </cfRule>
  </conditionalFormatting>
  <conditionalFormatting sqref="A681">
    <cfRule type="cellIs" dxfId="3239" priority="1912" stopIfTrue="1" operator="equal">
      <formula>"""#N/A"""</formula>
    </cfRule>
  </conditionalFormatting>
  <conditionalFormatting sqref="C432:F432">
    <cfRule type="expression" dxfId="3238" priority="1911">
      <formula>ISERROR(C432)</formula>
    </cfRule>
  </conditionalFormatting>
  <conditionalFormatting sqref="C432:E432">
    <cfRule type="cellIs" dxfId="3237" priority="1907" stopIfTrue="1" operator="equal">
      <formula>"""#N/A"""</formula>
    </cfRule>
  </conditionalFormatting>
  <conditionalFormatting sqref="A432:B432">
    <cfRule type="containsText" dxfId="3236" priority="1910" operator="containsText" text="#N/A">
      <formula>NOT(ISERROR(SEARCH("#N/A",A432)))</formula>
    </cfRule>
  </conditionalFormatting>
  <conditionalFormatting sqref="A432:B432">
    <cfRule type="cellIs" dxfId="3235" priority="1908" stopIfTrue="1" operator="equal">
      <formula>#REF!</formula>
    </cfRule>
    <cfRule type="cellIs" dxfId="3234" priority="1909" operator="equal">
      <formula>"""#N/A"""</formula>
    </cfRule>
  </conditionalFormatting>
  <conditionalFormatting sqref="C422:D422 F422">
    <cfRule type="expression" dxfId="3233" priority="1905">
      <formula>ISERROR(C422)</formula>
    </cfRule>
  </conditionalFormatting>
  <conditionalFormatting sqref="A422:B422">
    <cfRule type="containsText" dxfId="3232" priority="1902" operator="containsText" text="#N/A">
      <formula>NOT(ISERROR(SEARCH("#N/A",A422)))</formula>
    </cfRule>
  </conditionalFormatting>
  <conditionalFormatting sqref="A422:B422">
    <cfRule type="cellIs" dxfId="3231" priority="1903" stopIfTrue="1" operator="equal">
      <formula>#REF!</formula>
    </cfRule>
    <cfRule type="cellIs" dxfId="3230" priority="1904" operator="equal">
      <formula>"""#N/A"""</formula>
    </cfRule>
  </conditionalFormatting>
  <conditionalFormatting sqref="C422:D422">
    <cfRule type="cellIs" dxfId="3229" priority="1901" stopIfTrue="1" operator="equal">
      <formula>"""#N/A"""</formula>
    </cfRule>
  </conditionalFormatting>
  <conditionalFormatting sqref="C422:D422">
    <cfRule type="expression" dxfId="3228" priority="1906">
      <formula>ISERROR(C422)</formula>
    </cfRule>
  </conditionalFormatting>
  <conditionalFormatting sqref="C441:F441">
    <cfRule type="expression" dxfId="3227" priority="1895">
      <formula>ISERROR(C441)</formula>
    </cfRule>
  </conditionalFormatting>
  <conditionalFormatting sqref="C441:E441">
    <cfRule type="cellIs" dxfId="3226" priority="1891" stopIfTrue="1" operator="equal">
      <formula>"""#N/A"""</formula>
    </cfRule>
  </conditionalFormatting>
  <conditionalFormatting sqref="A441:B441">
    <cfRule type="containsText" dxfId="3225" priority="1894" operator="containsText" text="#N/A">
      <formula>NOT(ISERROR(SEARCH("#N/A",A441)))</formula>
    </cfRule>
  </conditionalFormatting>
  <conditionalFormatting sqref="A441:B441">
    <cfRule type="cellIs" dxfId="3224" priority="1892" stopIfTrue="1" operator="equal">
      <formula>#REF!</formula>
    </cfRule>
    <cfRule type="cellIs" dxfId="3223" priority="1893" operator="equal">
      <formula>"""#N/A"""</formula>
    </cfRule>
  </conditionalFormatting>
  <conditionalFormatting sqref="C433:D433 F433">
    <cfRule type="expression" dxfId="3222" priority="1889">
      <formula>ISERROR(C433)</formula>
    </cfRule>
  </conditionalFormatting>
  <conditionalFormatting sqref="A433:B433">
    <cfRule type="containsText" dxfId="3221" priority="1886" operator="containsText" text="#N/A">
      <formula>NOT(ISERROR(SEARCH("#N/A",A433)))</formula>
    </cfRule>
  </conditionalFormatting>
  <conditionalFormatting sqref="A433:B433">
    <cfRule type="cellIs" dxfId="3220" priority="1887" stopIfTrue="1" operator="equal">
      <formula>#REF!</formula>
    </cfRule>
    <cfRule type="cellIs" dxfId="3219" priority="1888" operator="equal">
      <formula>"""#N/A"""</formula>
    </cfRule>
  </conditionalFormatting>
  <conditionalFormatting sqref="C433:D433">
    <cfRule type="cellIs" dxfId="3218" priority="1885" stopIfTrue="1" operator="equal">
      <formula>"""#N/A"""</formula>
    </cfRule>
  </conditionalFormatting>
  <conditionalFormatting sqref="C433:D433">
    <cfRule type="expression" dxfId="3217" priority="1890">
      <formula>ISERROR(C433)</formula>
    </cfRule>
  </conditionalFormatting>
  <conditionalFormatting sqref="C451:F451">
    <cfRule type="expression" dxfId="3216" priority="1882">
      <formula>ISERROR(C451)</formula>
    </cfRule>
  </conditionalFormatting>
  <conditionalFormatting sqref="C451:E451">
    <cfRule type="cellIs" dxfId="3215" priority="1878" stopIfTrue="1" operator="equal">
      <formula>"""#N/A"""</formula>
    </cfRule>
  </conditionalFormatting>
  <conditionalFormatting sqref="A451:B451">
    <cfRule type="containsText" dxfId="3214" priority="1881" operator="containsText" text="#N/A">
      <formula>NOT(ISERROR(SEARCH("#N/A",A451)))</formula>
    </cfRule>
  </conditionalFormatting>
  <conditionalFormatting sqref="A451:B451">
    <cfRule type="cellIs" dxfId="3213" priority="1879" stopIfTrue="1" operator="equal">
      <formula>#REF!</formula>
    </cfRule>
    <cfRule type="cellIs" dxfId="3212" priority="1880" operator="equal">
      <formula>"""#N/A"""</formula>
    </cfRule>
  </conditionalFormatting>
  <conditionalFormatting sqref="C442:D442 F442">
    <cfRule type="expression" dxfId="3211" priority="1876">
      <formula>ISERROR(C442)</formula>
    </cfRule>
  </conditionalFormatting>
  <conditionalFormatting sqref="A442:B442">
    <cfRule type="containsText" dxfId="3210" priority="1873" operator="containsText" text="#N/A">
      <formula>NOT(ISERROR(SEARCH("#N/A",A442)))</formula>
    </cfRule>
  </conditionalFormatting>
  <conditionalFormatting sqref="A442:B442">
    <cfRule type="cellIs" dxfId="3209" priority="1874" stopIfTrue="1" operator="equal">
      <formula>#REF!</formula>
    </cfRule>
    <cfRule type="cellIs" dxfId="3208" priority="1875" operator="equal">
      <formula>"""#N/A"""</formula>
    </cfRule>
  </conditionalFormatting>
  <conditionalFormatting sqref="C442:D442">
    <cfRule type="cellIs" dxfId="3207" priority="1872" stopIfTrue="1" operator="equal">
      <formula>"""#N/A"""</formula>
    </cfRule>
  </conditionalFormatting>
  <conditionalFormatting sqref="C442:D442">
    <cfRule type="expression" dxfId="3206" priority="1877">
      <formula>ISERROR(C442)</formula>
    </cfRule>
  </conditionalFormatting>
  <conditionalFormatting sqref="C463:F463">
    <cfRule type="expression" dxfId="3205" priority="1869">
      <formula>ISERROR(C463)</formula>
    </cfRule>
  </conditionalFormatting>
  <conditionalFormatting sqref="C463:E463">
    <cfRule type="cellIs" dxfId="3204" priority="1865" stopIfTrue="1" operator="equal">
      <formula>"""#N/A"""</formula>
    </cfRule>
  </conditionalFormatting>
  <conditionalFormatting sqref="A463:B463">
    <cfRule type="containsText" dxfId="3203" priority="1868" operator="containsText" text="#N/A">
      <formula>NOT(ISERROR(SEARCH("#N/A",A463)))</formula>
    </cfRule>
  </conditionalFormatting>
  <conditionalFormatting sqref="A463:B463">
    <cfRule type="cellIs" dxfId="3202" priority="1866" stopIfTrue="1" operator="equal">
      <formula>#REF!</formula>
    </cfRule>
    <cfRule type="cellIs" dxfId="3201" priority="1867" operator="equal">
      <formula>"""#N/A"""</formula>
    </cfRule>
  </conditionalFormatting>
  <conditionalFormatting sqref="C452:D452 F452">
    <cfRule type="expression" dxfId="3200" priority="1863">
      <formula>ISERROR(C452)</formula>
    </cfRule>
  </conditionalFormatting>
  <conditionalFormatting sqref="A452:B452">
    <cfRule type="containsText" dxfId="3199" priority="1860" operator="containsText" text="#N/A">
      <formula>NOT(ISERROR(SEARCH("#N/A",A452)))</formula>
    </cfRule>
  </conditionalFormatting>
  <conditionalFormatting sqref="A452:B452">
    <cfRule type="cellIs" dxfId="3198" priority="1861" stopIfTrue="1" operator="equal">
      <formula>#REF!</formula>
    </cfRule>
    <cfRule type="cellIs" dxfId="3197" priority="1862" operator="equal">
      <formula>"""#N/A"""</formula>
    </cfRule>
  </conditionalFormatting>
  <conditionalFormatting sqref="C452:D452">
    <cfRule type="cellIs" dxfId="3196" priority="1859" stopIfTrue="1" operator="equal">
      <formula>"""#N/A"""</formula>
    </cfRule>
  </conditionalFormatting>
  <conditionalFormatting sqref="C452:D452">
    <cfRule type="expression" dxfId="3195" priority="1864">
      <formula>ISERROR(C452)</formula>
    </cfRule>
  </conditionalFormatting>
  <conditionalFormatting sqref="C471:F471">
    <cfRule type="expression" dxfId="3194" priority="1856">
      <formula>ISERROR(C471)</formula>
    </cfRule>
  </conditionalFormatting>
  <conditionalFormatting sqref="C471:E471">
    <cfRule type="cellIs" dxfId="3193" priority="1852" stopIfTrue="1" operator="equal">
      <formula>"""#N/A"""</formula>
    </cfRule>
  </conditionalFormatting>
  <conditionalFormatting sqref="A471:B471">
    <cfRule type="containsText" dxfId="3192" priority="1855" operator="containsText" text="#N/A">
      <formula>NOT(ISERROR(SEARCH("#N/A",A471)))</formula>
    </cfRule>
  </conditionalFormatting>
  <conditionalFormatting sqref="A471:B471">
    <cfRule type="cellIs" dxfId="3191" priority="1853" stopIfTrue="1" operator="equal">
      <formula>#REF!</formula>
    </cfRule>
    <cfRule type="cellIs" dxfId="3190" priority="1854" operator="equal">
      <formula>"""#N/A"""</formula>
    </cfRule>
  </conditionalFormatting>
  <conditionalFormatting sqref="C464:D464 F464">
    <cfRule type="expression" dxfId="3189" priority="1850">
      <formula>ISERROR(C464)</formula>
    </cfRule>
  </conditionalFormatting>
  <conditionalFormatting sqref="A464:B464">
    <cfRule type="containsText" dxfId="3188" priority="1847" operator="containsText" text="#N/A">
      <formula>NOT(ISERROR(SEARCH("#N/A",A464)))</formula>
    </cfRule>
  </conditionalFormatting>
  <conditionalFormatting sqref="A464:B464">
    <cfRule type="cellIs" dxfId="3187" priority="1848" stopIfTrue="1" operator="equal">
      <formula>#REF!</formula>
    </cfRule>
    <cfRule type="cellIs" dxfId="3186" priority="1849" operator="equal">
      <formula>"""#N/A"""</formula>
    </cfRule>
  </conditionalFormatting>
  <conditionalFormatting sqref="C464:D464">
    <cfRule type="cellIs" dxfId="3185" priority="1846" stopIfTrue="1" operator="equal">
      <formula>"""#N/A"""</formula>
    </cfRule>
  </conditionalFormatting>
  <conditionalFormatting sqref="C464:D464">
    <cfRule type="expression" dxfId="3184" priority="1851">
      <formula>ISERROR(C464)</formula>
    </cfRule>
  </conditionalFormatting>
  <conditionalFormatting sqref="C480:F480">
    <cfRule type="expression" dxfId="3183" priority="1843">
      <formula>ISERROR(C480)</formula>
    </cfRule>
  </conditionalFormatting>
  <conditionalFormatting sqref="C480:E480">
    <cfRule type="cellIs" dxfId="3182" priority="1839" stopIfTrue="1" operator="equal">
      <formula>"""#N/A"""</formula>
    </cfRule>
  </conditionalFormatting>
  <conditionalFormatting sqref="A480:B480">
    <cfRule type="containsText" dxfId="3181" priority="1842" operator="containsText" text="#N/A">
      <formula>NOT(ISERROR(SEARCH("#N/A",A480)))</formula>
    </cfRule>
  </conditionalFormatting>
  <conditionalFormatting sqref="A480:B480">
    <cfRule type="cellIs" dxfId="3180" priority="1840" stopIfTrue="1" operator="equal">
      <formula>#REF!</formula>
    </cfRule>
    <cfRule type="cellIs" dxfId="3179" priority="1841" operator="equal">
      <formula>"""#N/A"""</formula>
    </cfRule>
  </conditionalFormatting>
  <conditionalFormatting sqref="C472:D472 F472">
    <cfRule type="expression" dxfId="3178" priority="1837">
      <formula>ISERROR(C472)</formula>
    </cfRule>
  </conditionalFormatting>
  <conditionalFormatting sqref="A472:B472">
    <cfRule type="containsText" dxfId="3177" priority="1834" operator="containsText" text="#N/A">
      <formula>NOT(ISERROR(SEARCH("#N/A",A472)))</formula>
    </cfRule>
  </conditionalFormatting>
  <conditionalFormatting sqref="A472:B472">
    <cfRule type="cellIs" dxfId="3176" priority="1835" stopIfTrue="1" operator="equal">
      <formula>#REF!</formula>
    </cfRule>
    <cfRule type="cellIs" dxfId="3175" priority="1836" operator="equal">
      <formula>"""#N/A"""</formula>
    </cfRule>
  </conditionalFormatting>
  <conditionalFormatting sqref="C472:D472">
    <cfRule type="cellIs" dxfId="3174" priority="1833" stopIfTrue="1" operator="equal">
      <formula>"""#N/A"""</formula>
    </cfRule>
  </conditionalFormatting>
  <conditionalFormatting sqref="C472:D472">
    <cfRule type="expression" dxfId="3173" priority="1838">
      <formula>ISERROR(C472)</formula>
    </cfRule>
  </conditionalFormatting>
  <conditionalFormatting sqref="C489:F489">
    <cfRule type="expression" dxfId="3172" priority="1830">
      <formula>ISERROR(C489)</formula>
    </cfRule>
  </conditionalFormatting>
  <conditionalFormatting sqref="C489:E489">
    <cfRule type="cellIs" dxfId="3171" priority="1826" stopIfTrue="1" operator="equal">
      <formula>"""#N/A"""</formula>
    </cfRule>
  </conditionalFormatting>
  <conditionalFormatting sqref="A489:B489">
    <cfRule type="containsText" dxfId="3170" priority="1829" operator="containsText" text="#N/A">
      <formula>NOT(ISERROR(SEARCH("#N/A",A489)))</formula>
    </cfRule>
  </conditionalFormatting>
  <conditionalFormatting sqref="A489:B489">
    <cfRule type="cellIs" dxfId="3169" priority="1827" stopIfTrue="1" operator="equal">
      <formula>#REF!</formula>
    </cfRule>
    <cfRule type="cellIs" dxfId="3168" priority="1828" operator="equal">
      <formula>"""#N/A"""</formula>
    </cfRule>
  </conditionalFormatting>
  <conditionalFormatting sqref="C481:D481 F481">
    <cfRule type="expression" dxfId="3167" priority="1824">
      <formula>ISERROR(C481)</formula>
    </cfRule>
  </conditionalFormatting>
  <conditionalFormatting sqref="A481:B481">
    <cfRule type="containsText" dxfId="3166" priority="1821" operator="containsText" text="#N/A">
      <formula>NOT(ISERROR(SEARCH("#N/A",A481)))</formula>
    </cfRule>
  </conditionalFormatting>
  <conditionalFormatting sqref="A481:B481">
    <cfRule type="cellIs" dxfId="3165" priority="1822" stopIfTrue="1" operator="equal">
      <formula>#REF!</formula>
    </cfRule>
    <cfRule type="cellIs" dxfId="3164" priority="1823" operator="equal">
      <formula>"""#N/A"""</formula>
    </cfRule>
  </conditionalFormatting>
  <conditionalFormatting sqref="C481:D481">
    <cfRule type="cellIs" dxfId="3163" priority="1820" stopIfTrue="1" operator="equal">
      <formula>"""#N/A"""</formula>
    </cfRule>
  </conditionalFormatting>
  <conditionalFormatting sqref="C481:D481">
    <cfRule type="expression" dxfId="3162" priority="1825">
      <formula>ISERROR(C481)</formula>
    </cfRule>
  </conditionalFormatting>
  <conditionalFormatting sqref="C497:F497">
    <cfRule type="expression" dxfId="3161" priority="1817">
      <formula>ISERROR(C497)</formula>
    </cfRule>
  </conditionalFormatting>
  <conditionalFormatting sqref="C497:E497">
    <cfRule type="cellIs" dxfId="3160" priority="1813" stopIfTrue="1" operator="equal">
      <formula>"""#N/A"""</formula>
    </cfRule>
  </conditionalFormatting>
  <conditionalFormatting sqref="A497:B497">
    <cfRule type="containsText" dxfId="3159" priority="1816" operator="containsText" text="#N/A">
      <formula>NOT(ISERROR(SEARCH("#N/A",A497)))</formula>
    </cfRule>
  </conditionalFormatting>
  <conditionalFormatting sqref="A497:B497">
    <cfRule type="cellIs" dxfId="3158" priority="1814" stopIfTrue="1" operator="equal">
      <formula>#REF!</formula>
    </cfRule>
    <cfRule type="cellIs" dxfId="3157" priority="1815" operator="equal">
      <formula>"""#N/A"""</formula>
    </cfRule>
  </conditionalFormatting>
  <conditionalFormatting sqref="C490:D490 F490">
    <cfRule type="expression" dxfId="3156" priority="1811">
      <formula>ISERROR(C490)</formula>
    </cfRule>
  </conditionalFormatting>
  <conditionalFormatting sqref="A490:B490">
    <cfRule type="containsText" dxfId="3155" priority="1808" operator="containsText" text="#N/A">
      <formula>NOT(ISERROR(SEARCH("#N/A",A490)))</formula>
    </cfRule>
  </conditionalFormatting>
  <conditionalFormatting sqref="A490:B490">
    <cfRule type="cellIs" dxfId="3154" priority="1809" stopIfTrue="1" operator="equal">
      <formula>#REF!</formula>
    </cfRule>
    <cfRule type="cellIs" dxfId="3153" priority="1810" operator="equal">
      <formula>"""#N/A"""</formula>
    </cfRule>
  </conditionalFormatting>
  <conditionalFormatting sqref="C490:D490">
    <cfRule type="cellIs" dxfId="3152" priority="1807" stopIfTrue="1" operator="equal">
      <formula>"""#N/A"""</formula>
    </cfRule>
  </conditionalFormatting>
  <conditionalFormatting sqref="C490:D490">
    <cfRule type="expression" dxfId="3151" priority="1812">
      <formula>ISERROR(C490)</formula>
    </cfRule>
  </conditionalFormatting>
  <conditionalFormatting sqref="C507:F507">
    <cfRule type="expression" dxfId="3150" priority="1804">
      <formula>ISERROR(C507)</formula>
    </cfRule>
  </conditionalFormatting>
  <conditionalFormatting sqref="A507:B507">
    <cfRule type="containsText" dxfId="3149" priority="1803" operator="containsText" text="#N/A">
      <formula>NOT(ISERROR(SEARCH("#N/A",A507)))</formula>
    </cfRule>
  </conditionalFormatting>
  <conditionalFormatting sqref="A507:B507">
    <cfRule type="cellIs" dxfId="3148" priority="1801" stopIfTrue="1" operator="equal">
      <formula>#REF!</formula>
    </cfRule>
    <cfRule type="cellIs" dxfId="3147" priority="1802" operator="equal">
      <formula>"""#N/A"""</formula>
    </cfRule>
  </conditionalFormatting>
  <conditionalFormatting sqref="C498:D498">
    <cfRule type="expression" dxfId="3146" priority="1798">
      <formula>ISERROR(C498)</formula>
    </cfRule>
  </conditionalFormatting>
  <conditionalFormatting sqref="A498:B498">
    <cfRule type="containsText" dxfId="3145" priority="1795" operator="containsText" text="#N/A">
      <formula>NOT(ISERROR(SEARCH("#N/A",A498)))</formula>
    </cfRule>
  </conditionalFormatting>
  <conditionalFormatting sqref="A498:B498">
    <cfRule type="cellIs" dxfId="3144" priority="1796" stopIfTrue="1" operator="equal">
      <formula>#REF!</formula>
    </cfRule>
    <cfRule type="cellIs" dxfId="3143" priority="1797" operator="equal">
      <formula>"""#N/A"""</formula>
    </cfRule>
  </conditionalFormatting>
  <conditionalFormatting sqref="C498:D498">
    <cfRule type="cellIs" dxfId="3142" priority="1794" stopIfTrue="1" operator="equal">
      <formula>"""#N/A"""</formula>
    </cfRule>
  </conditionalFormatting>
  <conditionalFormatting sqref="C498:D498">
    <cfRule type="expression" dxfId="3141" priority="1799">
      <formula>ISERROR(C498)</formula>
    </cfRule>
  </conditionalFormatting>
  <conditionalFormatting sqref="C516:F516">
    <cfRule type="expression" dxfId="3140" priority="1791">
      <formula>ISERROR(C516)</formula>
    </cfRule>
  </conditionalFormatting>
  <conditionalFormatting sqref="C516:E516">
    <cfRule type="cellIs" dxfId="3139" priority="1787" stopIfTrue="1" operator="equal">
      <formula>"""#N/A"""</formula>
    </cfRule>
  </conditionalFormatting>
  <conditionalFormatting sqref="A516:B516">
    <cfRule type="containsText" dxfId="3138" priority="1790" operator="containsText" text="#N/A">
      <formula>NOT(ISERROR(SEARCH("#N/A",A516)))</formula>
    </cfRule>
  </conditionalFormatting>
  <conditionalFormatting sqref="A516:B516">
    <cfRule type="cellIs" dxfId="3137" priority="1788" stopIfTrue="1" operator="equal">
      <formula>#REF!</formula>
    </cfRule>
    <cfRule type="cellIs" dxfId="3136" priority="1789" operator="equal">
      <formula>"""#N/A"""</formula>
    </cfRule>
  </conditionalFormatting>
  <conditionalFormatting sqref="C508:D508 F508">
    <cfRule type="expression" dxfId="3135" priority="1785">
      <formula>ISERROR(C508)</formula>
    </cfRule>
  </conditionalFormatting>
  <conditionalFormatting sqref="A508:B508">
    <cfRule type="containsText" dxfId="3134" priority="1782" operator="containsText" text="#N/A">
      <formula>NOT(ISERROR(SEARCH("#N/A",A508)))</formula>
    </cfRule>
  </conditionalFormatting>
  <conditionalFormatting sqref="A508:B508">
    <cfRule type="cellIs" dxfId="3133" priority="1783" stopIfTrue="1" operator="equal">
      <formula>#REF!</formula>
    </cfRule>
    <cfRule type="cellIs" dxfId="3132" priority="1784" operator="equal">
      <formula>"""#N/A"""</formula>
    </cfRule>
  </conditionalFormatting>
  <conditionalFormatting sqref="C508:D508">
    <cfRule type="cellIs" dxfId="3131" priority="1781" stopIfTrue="1" operator="equal">
      <formula>"""#N/A"""</formula>
    </cfRule>
  </conditionalFormatting>
  <conditionalFormatting sqref="C508:D508">
    <cfRule type="expression" dxfId="3130" priority="1786">
      <formula>ISERROR(C508)</formula>
    </cfRule>
  </conditionalFormatting>
  <conditionalFormatting sqref="C526:F526">
    <cfRule type="expression" dxfId="3129" priority="1778">
      <formula>ISERROR(C526)</formula>
    </cfRule>
  </conditionalFormatting>
  <conditionalFormatting sqref="C526:E526">
    <cfRule type="cellIs" dxfId="3128" priority="1774" stopIfTrue="1" operator="equal">
      <formula>"""#N/A"""</formula>
    </cfRule>
  </conditionalFormatting>
  <conditionalFormatting sqref="A526:B526">
    <cfRule type="containsText" dxfId="3127" priority="1777" operator="containsText" text="#N/A">
      <formula>NOT(ISERROR(SEARCH("#N/A",A526)))</formula>
    </cfRule>
  </conditionalFormatting>
  <conditionalFormatting sqref="A526:B526">
    <cfRule type="cellIs" dxfId="3126" priority="1775" stopIfTrue="1" operator="equal">
      <formula>#REF!</formula>
    </cfRule>
    <cfRule type="cellIs" dxfId="3125" priority="1776" operator="equal">
      <formula>"""#N/A"""</formula>
    </cfRule>
  </conditionalFormatting>
  <conditionalFormatting sqref="C517:D517 F517">
    <cfRule type="expression" dxfId="3124" priority="1772">
      <formula>ISERROR(C517)</formula>
    </cfRule>
  </conditionalFormatting>
  <conditionalFormatting sqref="A517:B517">
    <cfRule type="containsText" dxfId="3123" priority="1769" operator="containsText" text="#N/A">
      <formula>NOT(ISERROR(SEARCH("#N/A",A517)))</formula>
    </cfRule>
  </conditionalFormatting>
  <conditionalFormatting sqref="A517:B517">
    <cfRule type="cellIs" dxfId="3122" priority="1770" stopIfTrue="1" operator="equal">
      <formula>#REF!</formula>
    </cfRule>
    <cfRule type="cellIs" dxfId="3121" priority="1771" operator="equal">
      <formula>"""#N/A"""</formula>
    </cfRule>
  </conditionalFormatting>
  <conditionalFormatting sqref="C517:D517">
    <cfRule type="cellIs" dxfId="3120" priority="1768" stopIfTrue="1" operator="equal">
      <formula>"""#N/A"""</formula>
    </cfRule>
  </conditionalFormatting>
  <conditionalFormatting sqref="C517:D517">
    <cfRule type="expression" dxfId="3119" priority="1773">
      <formula>ISERROR(C517)</formula>
    </cfRule>
  </conditionalFormatting>
  <conditionalFormatting sqref="C536:F536">
    <cfRule type="expression" dxfId="3118" priority="1765">
      <formula>ISERROR(C536)</formula>
    </cfRule>
  </conditionalFormatting>
  <conditionalFormatting sqref="C536:E536">
    <cfRule type="cellIs" dxfId="3117" priority="1761" stopIfTrue="1" operator="equal">
      <formula>"""#N/A"""</formula>
    </cfRule>
  </conditionalFormatting>
  <conditionalFormatting sqref="A536:B536">
    <cfRule type="containsText" dxfId="3116" priority="1764" operator="containsText" text="#N/A">
      <formula>NOT(ISERROR(SEARCH("#N/A",A536)))</formula>
    </cfRule>
  </conditionalFormatting>
  <conditionalFormatting sqref="A536:B536">
    <cfRule type="cellIs" dxfId="3115" priority="1762" stopIfTrue="1" operator="equal">
      <formula>#REF!</formula>
    </cfRule>
    <cfRule type="cellIs" dxfId="3114" priority="1763" operator="equal">
      <formula>"""#N/A"""</formula>
    </cfRule>
  </conditionalFormatting>
  <conditionalFormatting sqref="C527:D527 F527">
    <cfRule type="expression" dxfId="3113" priority="1759">
      <formula>ISERROR(C527)</formula>
    </cfRule>
  </conditionalFormatting>
  <conditionalFormatting sqref="A527:B527">
    <cfRule type="containsText" dxfId="3112" priority="1756" operator="containsText" text="#N/A">
      <formula>NOT(ISERROR(SEARCH("#N/A",A527)))</formula>
    </cfRule>
  </conditionalFormatting>
  <conditionalFormatting sqref="A527:B527">
    <cfRule type="cellIs" dxfId="3111" priority="1757" stopIfTrue="1" operator="equal">
      <formula>#REF!</formula>
    </cfRule>
    <cfRule type="cellIs" dxfId="3110" priority="1758" operator="equal">
      <formula>"""#N/A"""</formula>
    </cfRule>
  </conditionalFormatting>
  <conditionalFormatting sqref="C527:D527">
    <cfRule type="cellIs" dxfId="3109" priority="1755" stopIfTrue="1" operator="equal">
      <formula>"""#N/A"""</formula>
    </cfRule>
  </conditionalFormatting>
  <conditionalFormatting sqref="C527:D527">
    <cfRule type="expression" dxfId="3108" priority="1760">
      <formula>ISERROR(C527)</formula>
    </cfRule>
  </conditionalFormatting>
  <conditionalFormatting sqref="C546:F546">
    <cfRule type="expression" dxfId="3107" priority="1752">
      <formula>ISERROR(C546)</formula>
    </cfRule>
  </conditionalFormatting>
  <conditionalFormatting sqref="C546:E546">
    <cfRule type="cellIs" dxfId="3106" priority="1748" stopIfTrue="1" operator="equal">
      <formula>"""#N/A"""</formula>
    </cfRule>
  </conditionalFormatting>
  <conditionalFormatting sqref="A546:B546">
    <cfRule type="containsText" dxfId="3105" priority="1751" operator="containsText" text="#N/A">
      <formula>NOT(ISERROR(SEARCH("#N/A",A546)))</formula>
    </cfRule>
  </conditionalFormatting>
  <conditionalFormatting sqref="A546:B546">
    <cfRule type="cellIs" dxfId="3104" priority="1749" stopIfTrue="1" operator="equal">
      <formula>#REF!</formula>
    </cfRule>
    <cfRule type="cellIs" dxfId="3103" priority="1750" operator="equal">
      <formula>"""#N/A"""</formula>
    </cfRule>
  </conditionalFormatting>
  <conditionalFormatting sqref="C537:D537 F537">
    <cfRule type="expression" dxfId="3102" priority="1746">
      <formula>ISERROR(C537)</formula>
    </cfRule>
  </conditionalFormatting>
  <conditionalFormatting sqref="A537:B537">
    <cfRule type="containsText" dxfId="3101" priority="1743" operator="containsText" text="#N/A">
      <formula>NOT(ISERROR(SEARCH("#N/A",A537)))</formula>
    </cfRule>
  </conditionalFormatting>
  <conditionalFormatting sqref="A537:B537">
    <cfRule type="cellIs" dxfId="3100" priority="1744" stopIfTrue="1" operator="equal">
      <formula>#REF!</formula>
    </cfRule>
    <cfRule type="cellIs" dxfId="3099" priority="1745" operator="equal">
      <formula>"""#N/A"""</formula>
    </cfRule>
  </conditionalFormatting>
  <conditionalFormatting sqref="C537:D537">
    <cfRule type="cellIs" dxfId="3098" priority="1742" stopIfTrue="1" operator="equal">
      <formula>"""#N/A"""</formula>
    </cfRule>
  </conditionalFormatting>
  <conditionalFormatting sqref="C537:D537">
    <cfRule type="expression" dxfId="3097" priority="1747">
      <formula>ISERROR(C537)</formula>
    </cfRule>
  </conditionalFormatting>
  <conditionalFormatting sqref="C558:F558">
    <cfRule type="expression" dxfId="3096" priority="1739">
      <formula>ISERROR(C558)</formula>
    </cfRule>
  </conditionalFormatting>
  <conditionalFormatting sqref="C558:E558">
    <cfRule type="cellIs" dxfId="3095" priority="1735" stopIfTrue="1" operator="equal">
      <formula>"""#N/A"""</formula>
    </cfRule>
  </conditionalFormatting>
  <conditionalFormatting sqref="A558:B558">
    <cfRule type="containsText" dxfId="3094" priority="1738" operator="containsText" text="#N/A">
      <formula>NOT(ISERROR(SEARCH("#N/A",A558)))</formula>
    </cfRule>
  </conditionalFormatting>
  <conditionalFormatting sqref="A558:B558">
    <cfRule type="cellIs" dxfId="3093" priority="1736" stopIfTrue="1" operator="equal">
      <formula>#REF!</formula>
    </cfRule>
    <cfRule type="cellIs" dxfId="3092" priority="1737" operator="equal">
      <formula>"""#N/A"""</formula>
    </cfRule>
  </conditionalFormatting>
  <conditionalFormatting sqref="C547:D547 F547">
    <cfRule type="expression" dxfId="3091" priority="1733">
      <formula>ISERROR(C547)</formula>
    </cfRule>
  </conditionalFormatting>
  <conditionalFormatting sqref="A547:B547">
    <cfRule type="containsText" dxfId="3090" priority="1730" operator="containsText" text="#N/A">
      <formula>NOT(ISERROR(SEARCH("#N/A",A547)))</formula>
    </cfRule>
  </conditionalFormatting>
  <conditionalFormatting sqref="A547:B547">
    <cfRule type="cellIs" dxfId="3089" priority="1731" stopIfTrue="1" operator="equal">
      <formula>#REF!</formula>
    </cfRule>
    <cfRule type="cellIs" dxfId="3088" priority="1732" operator="equal">
      <formula>"""#N/A"""</formula>
    </cfRule>
  </conditionalFormatting>
  <conditionalFormatting sqref="C547:D547">
    <cfRule type="cellIs" dxfId="3087" priority="1729" stopIfTrue="1" operator="equal">
      <formula>"""#N/A"""</formula>
    </cfRule>
  </conditionalFormatting>
  <conditionalFormatting sqref="C547:D547">
    <cfRule type="expression" dxfId="3086" priority="1734">
      <formula>ISERROR(C547)</formula>
    </cfRule>
  </conditionalFormatting>
  <conditionalFormatting sqref="C569:F569">
    <cfRule type="expression" dxfId="3085" priority="1726">
      <formula>ISERROR(C569)</formula>
    </cfRule>
  </conditionalFormatting>
  <conditionalFormatting sqref="C569:E569">
    <cfRule type="cellIs" dxfId="3084" priority="1722" stopIfTrue="1" operator="equal">
      <formula>"""#N/A"""</formula>
    </cfRule>
  </conditionalFormatting>
  <conditionalFormatting sqref="A569:B569">
    <cfRule type="containsText" dxfId="3083" priority="1725" operator="containsText" text="#N/A">
      <formula>NOT(ISERROR(SEARCH("#N/A",A569)))</formula>
    </cfRule>
  </conditionalFormatting>
  <conditionalFormatting sqref="A569:B569">
    <cfRule type="cellIs" dxfId="3082" priority="1723" stopIfTrue="1" operator="equal">
      <formula>#REF!</formula>
    </cfRule>
    <cfRule type="cellIs" dxfId="3081" priority="1724" operator="equal">
      <formula>"""#N/A"""</formula>
    </cfRule>
  </conditionalFormatting>
  <conditionalFormatting sqref="C559:D559 F559">
    <cfRule type="expression" dxfId="3080" priority="1720">
      <formula>ISERROR(C559)</formula>
    </cfRule>
  </conditionalFormatting>
  <conditionalFormatting sqref="A559:B559">
    <cfRule type="containsText" dxfId="3079" priority="1717" operator="containsText" text="#N/A">
      <formula>NOT(ISERROR(SEARCH("#N/A",A559)))</formula>
    </cfRule>
  </conditionalFormatting>
  <conditionalFormatting sqref="A559:B559">
    <cfRule type="cellIs" dxfId="3078" priority="1718" stopIfTrue="1" operator="equal">
      <formula>#REF!</formula>
    </cfRule>
    <cfRule type="cellIs" dxfId="3077" priority="1719" operator="equal">
      <formula>"""#N/A"""</formula>
    </cfRule>
  </conditionalFormatting>
  <conditionalFormatting sqref="C559:D559">
    <cfRule type="cellIs" dxfId="3076" priority="1716" stopIfTrue="1" operator="equal">
      <formula>"""#N/A"""</formula>
    </cfRule>
  </conditionalFormatting>
  <conditionalFormatting sqref="C559:D559">
    <cfRule type="expression" dxfId="3075" priority="1721">
      <formula>ISERROR(C559)</formula>
    </cfRule>
  </conditionalFormatting>
  <conditionalFormatting sqref="C580:F580">
    <cfRule type="expression" dxfId="3074" priority="1713">
      <formula>ISERROR(C580)</formula>
    </cfRule>
  </conditionalFormatting>
  <conditionalFormatting sqref="C580:E580">
    <cfRule type="cellIs" dxfId="3073" priority="1709" stopIfTrue="1" operator="equal">
      <formula>"""#N/A"""</formula>
    </cfRule>
  </conditionalFormatting>
  <conditionalFormatting sqref="A580:B580">
    <cfRule type="containsText" dxfId="3072" priority="1712" operator="containsText" text="#N/A">
      <formula>NOT(ISERROR(SEARCH("#N/A",A580)))</formula>
    </cfRule>
  </conditionalFormatting>
  <conditionalFormatting sqref="A580:B580">
    <cfRule type="cellIs" dxfId="3071" priority="1710" stopIfTrue="1" operator="equal">
      <formula>#REF!</formula>
    </cfRule>
    <cfRule type="cellIs" dxfId="3070" priority="1711" operator="equal">
      <formula>"""#N/A"""</formula>
    </cfRule>
  </conditionalFormatting>
  <conditionalFormatting sqref="C570:D570 F570">
    <cfRule type="expression" dxfId="3069" priority="1707">
      <formula>ISERROR(C570)</formula>
    </cfRule>
  </conditionalFormatting>
  <conditionalFormatting sqref="A570:B570">
    <cfRule type="containsText" dxfId="3068" priority="1704" operator="containsText" text="#N/A">
      <formula>NOT(ISERROR(SEARCH("#N/A",A570)))</formula>
    </cfRule>
  </conditionalFormatting>
  <conditionalFormatting sqref="A570:B570">
    <cfRule type="cellIs" dxfId="3067" priority="1705" stopIfTrue="1" operator="equal">
      <formula>#REF!</formula>
    </cfRule>
    <cfRule type="cellIs" dxfId="3066" priority="1706" operator="equal">
      <formula>"""#N/A"""</formula>
    </cfRule>
  </conditionalFormatting>
  <conditionalFormatting sqref="C570:D570">
    <cfRule type="cellIs" dxfId="3065" priority="1703" stopIfTrue="1" operator="equal">
      <formula>"""#N/A"""</formula>
    </cfRule>
  </conditionalFormatting>
  <conditionalFormatting sqref="C570:D570">
    <cfRule type="expression" dxfId="3064" priority="1708">
      <formula>ISERROR(C570)</formula>
    </cfRule>
  </conditionalFormatting>
  <conditionalFormatting sqref="C589:F589">
    <cfRule type="expression" dxfId="3063" priority="1700">
      <formula>ISERROR(C589)</formula>
    </cfRule>
  </conditionalFormatting>
  <conditionalFormatting sqref="C589:E589">
    <cfRule type="cellIs" dxfId="3062" priority="1696" stopIfTrue="1" operator="equal">
      <formula>"""#N/A"""</formula>
    </cfRule>
  </conditionalFormatting>
  <conditionalFormatting sqref="A589:B589">
    <cfRule type="containsText" dxfId="3061" priority="1699" operator="containsText" text="#N/A">
      <formula>NOT(ISERROR(SEARCH("#N/A",A589)))</formula>
    </cfRule>
  </conditionalFormatting>
  <conditionalFormatting sqref="A589:B589">
    <cfRule type="cellIs" dxfId="3060" priority="1697" stopIfTrue="1" operator="equal">
      <formula>#REF!</formula>
    </cfRule>
    <cfRule type="cellIs" dxfId="3059" priority="1698" operator="equal">
      <formula>"""#N/A"""</formula>
    </cfRule>
  </conditionalFormatting>
  <conditionalFormatting sqref="C581:D581 F581">
    <cfRule type="expression" dxfId="3058" priority="1694">
      <formula>ISERROR(C581)</formula>
    </cfRule>
  </conditionalFormatting>
  <conditionalFormatting sqref="A581:B581">
    <cfRule type="containsText" dxfId="3057" priority="1691" operator="containsText" text="#N/A">
      <formula>NOT(ISERROR(SEARCH("#N/A",A581)))</formula>
    </cfRule>
  </conditionalFormatting>
  <conditionalFormatting sqref="A581:B581">
    <cfRule type="cellIs" dxfId="3056" priority="1692" stopIfTrue="1" operator="equal">
      <formula>#REF!</formula>
    </cfRule>
    <cfRule type="cellIs" dxfId="3055" priority="1693" operator="equal">
      <formula>"""#N/A"""</formula>
    </cfRule>
  </conditionalFormatting>
  <conditionalFormatting sqref="C581:D581">
    <cfRule type="cellIs" dxfId="3054" priority="1690" stopIfTrue="1" operator="equal">
      <formula>"""#N/A"""</formula>
    </cfRule>
  </conditionalFormatting>
  <conditionalFormatting sqref="C581:D581">
    <cfRule type="expression" dxfId="3053" priority="1695">
      <formula>ISERROR(C581)</formula>
    </cfRule>
  </conditionalFormatting>
  <conditionalFormatting sqref="C600:F600">
    <cfRule type="expression" dxfId="3052" priority="1687">
      <formula>ISERROR(C600)</formula>
    </cfRule>
  </conditionalFormatting>
  <conditionalFormatting sqref="C600:E600">
    <cfRule type="cellIs" dxfId="3051" priority="1683" stopIfTrue="1" operator="equal">
      <formula>"""#N/A"""</formula>
    </cfRule>
  </conditionalFormatting>
  <conditionalFormatting sqref="A600:B600">
    <cfRule type="containsText" dxfId="3050" priority="1686" operator="containsText" text="#N/A">
      <formula>NOT(ISERROR(SEARCH("#N/A",A600)))</formula>
    </cfRule>
  </conditionalFormatting>
  <conditionalFormatting sqref="A600:B600">
    <cfRule type="cellIs" dxfId="3049" priority="1684" stopIfTrue="1" operator="equal">
      <formula>#REF!</formula>
    </cfRule>
    <cfRule type="cellIs" dxfId="3048" priority="1685" operator="equal">
      <formula>"""#N/A"""</formula>
    </cfRule>
  </conditionalFormatting>
  <conditionalFormatting sqref="C590:D590 F590">
    <cfRule type="expression" dxfId="3047" priority="1681">
      <formula>ISERROR(C590)</formula>
    </cfRule>
  </conditionalFormatting>
  <conditionalFormatting sqref="A590:B590">
    <cfRule type="containsText" dxfId="3046" priority="1678" operator="containsText" text="#N/A">
      <formula>NOT(ISERROR(SEARCH("#N/A",A590)))</formula>
    </cfRule>
  </conditionalFormatting>
  <conditionalFormatting sqref="A590:B590">
    <cfRule type="cellIs" dxfId="3045" priority="1679" stopIfTrue="1" operator="equal">
      <formula>#REF!</formula>
    </cfRule>
    <cfRule type="cellIs" dxfId="3044" priority="1680" operator="equal">
      <formula>"""#N/A"""</formula>
    </cfRule>
  </conditionalFormatting>
  <conditionalFormatting sqref="C590:D590">
    <cfRule type="cellIs" dxfId="3043" priority="1677" stopIfTrue="1" operator="equal">
      <formula>"""#N/A"""</formula>
    </cfRule>
  </conditionalFormatting>
  <conditionalFormatting sqref="C590:D590">
    <cfRule type="expression" dxfId="3042" priority="1682">
      <formula>ISERROR(C590)</formula>
    </cfRule>
  </conditionalFormatting>
  <conditionalFormatting sqref="C610:F610">
    <cfRule type="expression" dxfId="3041" priority="1674">
      <formula>ISERROR(C610)</formula>
    </cfRule>
  </conditionalFormatting>
  <conditionalFormatting sqref="C610:E610">
    <cfRule type="cellIs" dxfId="3040" priority="1670" stopIfTrue="1" operator="equal">
      <formula>"""#N/A"""</formula>
    </cfRule>
  </conditionalFormatting>
  <conditionalFormatting sqref="A610:B610">
    <cfRule type="containsText" dxfId="3039" priority="1673" operator="containsText" text="#N/A">
      <formula>NOT(ISERROR(SEARCH("#N/A",A610)))</formula>
    </cfRule>
  </conditionalFormatting>
  <conditionalFormatting sqref="A610:B610">
    <cfRule type="cellIs" dxfId="3038" priority="1671" stopIfTrue="1" operator="equal">
      <formula>#REF!</formula>
    </cfRule>
    <cfRule type="cellIs" dxfId="3037" priority="1672" operator="equal">
      <formula>"""#N/A"""</formula>
    </cfRule>
  </conditionalFormatting>
  <conditionalFormatting sqref="C601:D601 F601">
    <cfRule type="expression" dxfId="3036" priority="1668">
      <formula>ISERROR(C601)</formula>
    </cfRule>
  </conditionalFormatting>
  <conditionalFormatting sqref="A601:B601">
    <cfRule type="containsText" dxfId="3035" priority="1665" operator="containsText" text="#N/A">
      <formula>NOT(ISERROR(SEARCH("#N/A",A601)))</formula>
    </cfRule>
  </conditionalFormatting>
  <conditionalFormatting sqref="A601:B601">
    <cfRule type="cellIs" dxfId="3034" priority="1666" stopIfTrue="1" operator="equal">
      <formula>#REF!</formula>
    </cfRule>
    <cfRule type="cellIs" dxfId="3033" priority="1667" operator="equal">
      <formula>"""#N/A"""</formula>
    </cfRule>
  </conditionalFormatting>
  <conditionalFormatting sqref="C601:D601">
    <cfRule type="cellIs" dxfId="3032" priority="1664" stopIfTrue="1" operator="equal">
      <formula>"""#N/A"""</formula>
    </cfRule>
  </conditionalFormatting>
  <conditionalFormatting sqref="C601:D601">
    <cfRule type="expression" dxfId="3031" priority="1669">
      <formula>ISERROR(C601)</formula>
    </cfRule>
  </conditionalFormatting>
  <conditionalFormatting sqref="C619:F619">
    <cfRule type="expression" dxfId="3030" priority="1661">
      <formula>ISERROR(C619)</formula>
    </cfRule>
  </conditionalFormatting>
  <conditionalFormatting sqref="C619:E619">
    <cfRule type="cellIs" dxfId="3029" priority="1657" stopIfTrue="1" operator="equal">
      <formula>"""#N/A"""</formula>
    </cfRule>
  </conditionalFormatting>
  <conditionalFormatting sqref="A619:B619">
    <cfRule type="containsText" dxfId="3028" priority="1660" operator="containsText" text="#N/A">
      <formula>NOT(ISERROR(SEARCH("#N/A",A619)))</formula>
    </cfRule>
  </conditionalFormatting>
  <conditionalFormatting sqref="A619:B619">
    <cfRule type="cellIs" dxfId="3027" priority="1658" stopIfTrue="1" operator="equal">
      <formula>#REF!</formula>
    </cfRule>
    <cfRule type="cellIs" dxfId="3026" priority="1659" operator="equal">
      <formula>"""#N/A"""</formula>
    </cfRule>
  </conditionalFormatting>
  <conditionalFormatting sqref="A611:B611">
    <cfRule type="containsText" dxfId="3025" priority="1652" operator="containsText" text="#N/A">
      <formula>NOT(ISERROR(SEARCH("#N/A",A611)))</formula>
    </cfRule>
  </conditionalFormatting>
  <conditionalFormatting sqref="A611:B611">
    <cfRule type="cellIs" dxfId="3024" priority="1653" stopIfTrue="1" operator="equal">
      <formula>#REF!</formula>
    </cfRule>
    <cfRule type="cellIs" dxfId="3023" priority="1654" operator="equal">
      <formula>"""#N/A"""</formula>
    </cfRule>
  </conditionalFormatting>
  <conditionalFormatting sqref="C625:F625">
    <cfRule type="expression" dxfId="3022" priority="1648">
      <formula>ISERROR(C625)</formula>
    </cfRule>
  </conditionalFormatting>
  <conditionalFormatting sqref="C625:E625">
    <cfRule type="cellIs" dxfId="3021" priority="1644" stopIfTrue="1" operator="equal">
      <formula>"""#N/A"""</formula>
    </cfRule>
  </conditionalFormatting>
  <conditionalFormatting sqref="A625:B625">
    <cfRule type="containsText" dxfId="3020" priority="1647" operator="containsText" text="#N/A">
      <formula>NOT(ISERROR(SEARCH("#N/A",A625)))</formula>
    </cfRule>
  </conditionalFormatting>
  <conditionalFormatting sqref="A625:B625">
    <cfRule type="cellIs" dxfId="3019" priority="1645" stopIfTrue="1" operator="equal">
      <formula>#REF!</formula>
    </cfRule>
    <cfRule type="cellIs" dxfId="3018" priority="1646" operator="equal">
      <formula>"""#N/A"""</formula>
    </cfRule>
  </conditionalFormatting>
  <conditionalFormatting sqref="C620:D620 F620">
    <cfRule type="expression" dxfId="3017" priority="1642">
      <formula>ISERROR(C620)</formula>
    </cfRule>
  </conditionalFormatting>
  <conditionalFormatting sqref="A620:B620">
    <cfRule type="containsText" dxfId="3016" priority="1639" operator="containsText" text="#N/A">
      <formula>NOT(ISERROR(SEARCH("#N/A",A620)))</formula>
    </cfRule>
  </conditionalFormatting>
  <conditionalFormatting sqref="A620:B620">
    <cfRule type="cellIs" dxfId="3015" priority="1640" stopIfTrue="1" operator="equal">
      <formula>#REF!</formula>
    </cfRule>
    <cfRule type="cellIs" dxfId="3014" priority="1641" operator="equal">
      <formula>"""#N/A"""</formula>
    </cfRule>
  </conditionalFormatting>
  <conditionalFormatting sqref="C620:D620">
    <cfRule type="cellIs" dxfId="3013" priority="1638" stopIfTrue="1" operator="equal">
      <formula>"""#N/A"""</formula>
    </cfRule>
  </conditionalFormatting>
  <conditionalFormatting sqref="C620:D620">
    <cfRule type="expression" dxfId="3012" priority="1643">
      <formula>ISERROR(C620)</formula>
    </cfRule>
  </conditionalFormatting>
  <conditionalFormatting sqref="C636:F636">
    <cfRule type="expression" dxfId="3011" priority="1635">
      <formula>ISERROR(C636)</formula>
    </cfRule>
  </conditionalFormatting>
  <conditionalFormatting sqref="C636:E636">
    <cfRule type="cellIs" dxfId="3010" priority="1631" stopIfTrue="1" operator="equal">
      <formula>"""#N/A"""</formula>
    </cfRule>
  </conditionalFormatting>
  <conditionalFormatting sqref="A636:B636">
    <cfRule type="containsText" dxfId="3009" priority="1634" operator="containsText" text="#N/A">
      <formula>NOT(ISERROR(SEARCH("#N/A",A636)))</formula>
    </cfRule>
  </conditionalFormatting>
  <conditionalFormatting sqref="A636:B636">
    <cfRule type="cellIs" dxfId="3008" priority="1632" stopIfTrue="1" operator="equal">
      <formula>#REF!</formula>
    </cfRule>
    <cfRule type="cellIs" dxfId="3007" priority="1633" operator="equal">
      <formula>"""#N/A"""</formula>
    </cfRule>
  </conditionalFormatting>
  <conditionalFormatting sqref="C626:D626 F626">
    <cfRule type="expression" dxfId="3006" priority="1629">
      <formula>ISERROR(C626)</formula>
    </cfRule>
  </conditionalFormatting>
  <conditionalFormatting sqref="A626:B626">
    <cfRule type="containsText" dxfId="3005" priority="1626" operator="containsText" text="#N/A">
      <formula>NOT(ISERROR(SEARCH("#N/A",A626)))</formula>
    </cfRule>
  </conditionalFormatting>
  <conditionalFormatting sqref="A626:B626">
    <cfRule type="cellIs" dxfId="3004" priority="1627" stopIfTrue="1" operator="equal">
      <formula>#REF!</formula>
    </cfRule>
    <cfRule type="cellIs" dxfId="3003" priority="1628" operator="equal">
      <formula>"""#N/A"""</formula>
    </cfRule>
  </conditionalFormatting>
  <conditionalFormatting sqref="C626:D626">
    <cfRule type="cellIs" dxfId="3002" priority="1625" stopIfTrue="1" operator="equal">
      <formula>"""#N/A"""</formula>
    </cfRule>
  </conditionalFormatting>
  <conditionalFormatting sqref="C626:D626">
    <cfRule type="expression" dxfId="3001" priority="1630">
      <formula>ISERROR(C626)</formula>
    </cfRule>
  </conditionalFormatting>
  <conditionalFormatting sqref="C641:F641">
    <cfRule type="expression" dxfId="3000" priority="1622">
      <formula>ISERROR(C641)</formula>
    </cfRule>
  </conditionalFormatting>
  <conditionalFormatting sqref="C641:E641">
    <cfRule type="cellIs" dxfId="2999" priority="1618" stopIfTrue="1" operator="equal">
      <formula>"""#N/A"""</formula>
    </cfRule>
  </conditionalFormatting>
  <conditionalFormatting sqref="A641:B641">
    <cfRule type="containsText" dxfId="2998" priority="1621" operator="containsText" text="#N/A">
      <formula>NOT(ISERROR(SEARCH("#N/A",A641)))</formula>
    </cfRule>
  </conditionalFormatting>
  <conditionalFormatting sqref="A641:B641">
    <cfRule type="cellIs" dxfId="2997" priority="1619" stopIfTrue="1" operator="equal">
      <formula>#REF!</formula>
    </cfRule>
    <cfRule type="cellIs" dxfId="2996" priority="1620" operator="equal">
      <formula>"""#N/A"""</formula>
    </cfRule>
  </conditionalFormatting>
  <conditionalFormatting sqref="C637:D637 F637">
    <cfRule type="expression" dxfId="2995" priority="1616">
      <formula>ISERROR(C637)</formula>
    </cfRule>
  </conditionalFormatting>
  <conditionalFormatting sqref="A637:B637">
    <cfRule type="containsText" dxfId="2994" priority="1613" operator="containsText" text="#N/A">
      <formula>NOT(ISERROR(SEARCH("#N/A",A637)))</formula>
    </cfRule>
  </conditionalFormatting>
  <conditionalFormatting sqref="A637:B637">
    <cfRule type="cellIs" dxfId="2993" priority="1614" stopIfTrue="1" operator="equal">
      <formula>#REF!</formula>
    </cfRule>
    <cfRule type="cellIs" dxfId="2992" priority="1615" operator="equal">
      <formula>"""#N/A"""</formula>
    </cfRule>
  </conditionalFormatting>
  <conditionalFormatting sqref="C637:D637">
    <cfRule type="cellIs" dxfId="2991" priority="1612" stopIfTrue="1" operator="equal">
      <formula>"""#N/A"""</formula>
    </cfRule>
  </conditionalFormatting>
  <conditionalFormatting sqref="C637:D637">
    <cfRule type="expression" dxfId="2990" priority="1617">
      <formula>ISERROR(C637)</formula>
    </cfRule>
  </conditionalFormatting>
  <conditionalFormatting sqref="C653:F653">
    <cfRule type="expression" dxfId="2989" priority="1609">
      <formula>ISERROR(C653)</formula>
    </cfRule>
  </conditionalFormatting>
  <conditionalFormatting sqref="C653:E653">
    <cfRule type="cellIs" dxfId="2988" priority="1605" stopIfTrue="1" operator="equal">
      <formula>"""#N/A"""</formula>
    </cfRule>
  </conditionalFormatting>
  <conditionalFormatting sqref="A653:B653">
    <cfRule type="containsText" dxfId="2987" priority="1608" operator="containsText" text="#N/A">
      <formula>NOT(ISERROR(SEARCH("#N/A",A653)))</formula>
    </cfRule>
  </conditionalFormatting>
  <conditionalFormatting sqref="A653:B653">
    <cfRule type="cellIs" dxfId="2986" priority="1606" stopIfTrue="1" operator="equal">
      <formula>#REF!</formula>
    </cfRule>
    <cfRule type="cellIs" dxfId="2985" priority="1607" operator="equal">
      <formula>"""#N/A"""</formula>
    </cfRule>
  </conditionalFormatting>
  <conditionalFormatting sqref="C642:D642 F642">
    <cfRule type="expression" dxfId="2984" priority="1603">
      <formula>ISERROR(C642)</formula>
    </cfRule>
  </conditionalFormatting>
  <conditionalFormatting sqref="A642:B642">
    <cfRule type="containsText" dxfId="2983" priority="1600" operator="containsText" text="#N/A">
      <formula>NOT(ISERROR(SEARCH("#N/A",A642)))</formula>
    </cfRule>
  </conditionalFormatting>
  <conditionalFormatting sqref="A642:B642">
    <cfRule type="cellIs" dxfId="2982" priority="1601" stopIfTrue="1" operator="equal">
      <formula>#REF!</formula>
    </cfRule>
    <cfRule type="cellIs" dxfId="2981" priority="1602" operator="equal">
      <formula>"""#N/A"""</formula>
    </cfRule>
  </conditionalFormatting>
  <conditionalFormatting sqref="C642:D642">
    <cfRule type="cellIs" dxfId="2980" priority="1599" stopIfTrue="1" operator="equal">
      <formula>"""#N/A"""</formula>
    </cfRule>
  </conditionalFormatting>
  <conditionalFormatting sqref="C642:D642">
    <cfRule type="expression" dxfId="2979" priority="1604">
      <formula>ISERROR(C642)</formula>
    </cfRule>
  </conditionalFormatting>
  <conditionalFormatting sqref="C665:F665">
    <cfRule type="expression" dxfId="2978" priority="1596">
      <formula>ISERROR(C665)</formula>
    </cfRule>
  </conditionalFormatting>
  <conditionalFormatting sqref="C665:E665">
    <cfRule type="cellIs" dxfId="2977" priority="1592" stopIfTrue="1" operator="equal">
      <formula>"""#N/A"""</formula>
    </cfRule>
  </conditionalFormatting>
  <conditionalFormatting sqref="A665:B665">
    <cfRule type="containsText" dxfId="2976" priority="1595" operator="containsText" text="#N/A">
      <formula>NOT(ISERROR(SEARCH("#N/A",A665)))</formula>
    </cfRule>
  </conditionalFormatting>
  <conditionalFormatting sqref="A665:B665">
    <cfRule type="cellIs" dxfId="2975" priority="1593" stopIfTrue="1" operator="equal">
      <formula>#REF!</formula>
    </cfRule>
    <cfRule type="cellIs" dxfId="2974" priority="1594" operator="equal">
      <formula>"""#N/A"""</formula>
    </cfRule>
  </conditionalFormatting>
  <conditionalFormatting sqref="C654:D654 F654">
    <cfRule type="expression" dxfId="2973" priority="1590">
      <formula>ISERROR(C654)</formula>
    </cfRule>
  </conditionalFormatting>
  <conditionalFormatting sqref="A654:B654">
    <cfRule type="containsText" dxfId="2972" priority="1587" operator="containsText" text="#N/A">
      <formula>NOT(ISERROR(SEARCH("#N/A",A654)))</formula>
    </cfRule>
  </conditionalFormatting>
  <conditionalFormatting sqref="A654:B654">
    <cfRule type="cellIs" dxfId="2971" priority="1588" stopIfTrue="1" operator="equal">
      <formula>#REF!</formula>
    </cfRule>
    <cfRule type="cellIs" dxfId="2970" priority="1589" operator="equal">
      <formula>"""#N/A"""</formula>
    </cfRule>
  </conditionalFormatting>
  <conditionalFormatting sqref="C654:D654">
    <cfRule type="cellIs" dxfId="2969" priority="1586" stopIfTrue="1" operator="equal">
      <formula>"""#N/A"""</formula>
    </cfRule>
  </conditionalFormatting>
  <conditionalFormatting sqref="C654:D654">
    <cfRule type="expression" dxfId="2968" priority="1591">
      <formula>ISERROR(C654)</formula>
    </cfRule>
  </conditionalFormatting>
  <conditionalFormatting sqref="C672:F672">
    <cfRule type="expression" dxfId="2967" priority="1583">
      <formula>ISERROR(C672)</formula>
    </cfRule>
  </conditionalFormatting>
  <conditionalFormatting sqref="C672:E672">
    <cfRule type="cellIs" dxfId="2966" priority="1579" stopIfTrue="1" operator="equal">
      <formula>"""#N/A"""</formula>
    </cfRule>
  </conditionalFormatting>
  <conditionalFormatting sqref="A672:B672">
    <cfRule type="containsText" dxfId="2965" priority="1582" operator="containsText" text="#N/A">
      <formula>NOT(ISERROR(SEARCH("#N/A",A672)))</formula>
    </cfRule>
  </conditionalFormatting>
  <conditionalFormatting sqref="A672:B672">
    <cfRule type="cellIs" dxfId="2964" priority="1580" stopIfTrue="1" operator="equal">
      <formula>#REF!</formula>
    </cfRule>
    <cfRule type="cellIs" dxfId="2963" priority="1581" operator="equal">
      <formula>"""#N/A"""</formula>
    </cfRule>
  </conditionalFormatting>
  <conditionalFormatting sqref="F666 C666:D666">
    <cfRule type="expression" dxfId="2962" priority="1577">
      <formula>ISERROR(C666)</formula>
    </cfRule>
  </conditionalFormatting>
  <conditionalFormatting sqref="A666:B666">
    <cfRule type="containsText" dxfId="2961" priority="1574" operator="containsText" text="#N/A">
      <formula>NOT(ISERROR(SEARCH("#N/A",A666)))</formula>
    </cfRule>
  </conditionalFormatting>
  <conditionalFormatting sqref="A666:B666">
    <cfRule type="cellIs" dxfId="2960" priority="1575" stopIfTrue="1" operator="equal">
      <formula>#REF!</formula>
    </cfRule>
    <cfRule type="cellIs" dxfId="2959" priority="1576" operator="equal">
      <formula>"""#N/A"""</formula>
    </cfRule>
  </conditionalFormatting>
  <conditionalFormatting sqref="C666:D666">
    <cfRule type="cellIs" dxfId="2958" priority="1573" stopIfTrue="1" operator="equal">
      <formula>"""#N/A"""</formula>
    </cfRule>
  </conditionalFormatting>
  <conditionalFormatting sqref="C666:D666">
    <cfRule type="expression" dxfId="2957" priority="1578">
      <formula>ISERROR(C666)</formula>
    </cfRule>
  </conditionalFormatting>
  <conditionalFormatting sqref="C678:F678">
    <cfRule type="expression" dxfId="2956" priority="1570">
      <formula>ISERROR(C678)</formula>
    </cfRule>
  </conditionalFormatting>
  <conditionalFormatting sqref="C678:E678">
    <cfRule type="cellIs" dxfId="2955" priority="1566" stopIfTrue="1" operator="equal">
      <formula>"""#N/A"""</formula>
    </cfRule>
  </conditionalFormatting>
  <conditionalFormatting sqref="A678:B678">
    <cfRule type="containsText" dxfId="2954" priority="1569" operator="containsText" text="#N/A">
      <formula>NOT(ISERROR(SEARCH("#N/A",A678)))</formula>
    </cfRule>
  </conditionalFormatting>
  <conditionalFormatting sqref="A678:B678">
    <cfRule type="cellIs" dxfId="2953" priority="1567" stopIfTrue="1" operator="equal">
      <formula>#REF!</formula>
    </cfRule>
    <cfRule type="cellIs" dxfId="2952" priority="1568" operator="equal">
      <formula>"""#N/A"""</formula>
    </cfRule>
  </conditionalFormatting>
  <conditionalFormatting sqref="C673:D673 F673">
    <cfRule type="expression" dxfId="2951" priority="1564">
      <formula>ISERROR(C673)</formula>
    </cfRule>
  </conditionalFormatting>
  <conditionalFormatting sqref="A673:B673">
    <cfRule type="containsText" dxfId="2950" priority="1561" operator="containsText" text="#N/A">
      <formula>NOT(ISERROR(SEARCH("#N/A",A673)))</formula>
    </cfRule>
  </conditionalFormatting>
  <conditionalFormatting sqref="A673:B673">
    <cfRule type="cellIs" dxfId="2949" priority="1562" stopIfTrue="1" operator="equal">
      <formula>#REF!</formula>
    </cfRule>
    <cfRule type="cellIs" dxfId="2948" priority="1563" operator="equal">
      <formula>"""#N/A"""</formula>
    </cfRule>
  </conditionalFormatting>
  <conditionalFormatting sqref="C673:D673">
    <cfRule type="cellIs" dxfId="2947" priority="1560" stopIfTrue="1" operator="equal">
      <formula>"""#N/A"""</formula>
    </cfRule>
  </conditionalFormatting>
  <conditionalFormatting sqref="C119:E119">
    <cfRule type="expression" dxfId="2946" priority="1528">
      <formula>ISERROR(C119)</formula>
    </cfRule>
  </conditionalFormatting>
  <conditionalFormatting sqref="B119 B783 B813:B825 F813:F825">
    <cfRule type="cellIs" dxfId="2945" priority="1526" operator="equal">
      <formula>#REF!</formula>
    </cfRule>
    <cfRule type="cellIs" dxfId="2944" priority="1527" operator="equal">
      <formula>"""#N/A"""</formula>
    </cfRule>
  </conditionalFormatting>
  <conditionalFormatting sqref="B138">
    <cfRule type="cellIs" dxfId="2943" priority="1523" operator="equal">
      <formula>#REF!</formula>
    </cfRule>
    <cfRule type="cellIs" dxfId="2942" priority="1524" operator="equal">
      <formula>"""#N/A"""</formula>
    </cfRule>
  </conditionalFormatting>
  <conditionalFormatting sqref="C138:E138">
    <cfRule type="expression" dxfId="2941" priority="1525">
      <formula>ISERROR(C138)</formula>
    </cfRule>
  </conditionalFormatting>
  <conditionalFormatting sqref="B147">
    <cfRule type="cellIs" dxfId="2940" priority="1520" operator="equal">
      <formula>#REF!</formula>
    </cfRule>
    <cfRule type="cellIs" dxfId="2939" priority="1521" operator="equal">
      <formula>"""#N/A"""</formula>
    </cfRule>
  </conditionalFormatting>
  <conditionalFormatting sqref="C147:E147">
    <cfRule type="expression" dxfId="2938" priority="1522">
      <formula>ISERROR(C147)</formula>
    </cfRule>
  </conditionalFormatting>
  <conditionalFormatting sqref="B166">
    <cfRule type="cellIs" dxfId="2937" priority="1517" operator="equal">
      <formula>#REF!</formula>
    </cfRule>
    <cfRule type="cellIs" dxfId="2936" priority="1518" operator="equal">
      <formula>"""#N/A"""</formula>
    </cfRule>
  </conditionalFormatting>
  <conditionalFormatting sqref="C166:E166">
    <cfRule type="expression" dxfId="2935" priority="1519">
      <formula>ISERROR(C166)</formula>
    </cfRule>
  </conditionalFormatting>
  <conditionalFormatting sqref="B176 A220:A225 B221:B225 A212:A217 B213:B217 A205:A209 B206:B209">
    <cfRule type="cellIs" dxfId="2934" priority="1514" operator="equal">
      <formula>#REF!</formula>
    </cfRule>
    <cfRule type="cellIs" dxfId="2933" priority="1515" operator="equal">
      <formula>"""#N/A"""</formula>
    </cfRule>
  </conditionalFormatting>
  <conditionalFormatting sqref="C176:E176">
    <cfRule type="expression" dxfId="2932" priority="1516">
      <formula>ISERROR(C176)</formula>
    </cfRule>
  </conditionalFormatting>
  <conditionalFormatting sqref="A184:A191 B185:B191">
    <cfRule type="cellIs" dxfId="2931" priority="1508" operator="equal">
      <formula>#REF!</formula>
    </cfRule>
    <cfRule type="cellIs" dxfId="2930" priority="1509" operator="equal">
      <formula>"""#N/A"""</formula>
    </cfRule>
  </conditionalFormatting>
  <conditionalFormatting sqref="C185:E191">
    <cfRule type="expression" dxfId="2929" priority="1510">
      <formula>ISERROR(C185)</formula>
    </cfRule>
  </conditionalFormatting>
  <conditionalFormatting sqref="B184">
    <cfRule type="cellIs" dxfId="2928" priority="1505" operator="equal">
      <formula>#REF!</formula>
    </cfRule>
    <cfRule type="cellIs" dxfId="2927" priority="1506" operator="equal">
      <formula>"""#N/A"""</formula>
    </cfRule>
  </conditionalFormatting>
  <conditionalFormatting sqref="C184:E184">
    <cfRule type="expression" dxfId="2926" priority="1507">
      <formula>ISERROR(C184)</formula>
    </cfRule>
  </conditionalFormatting>
  <conditionalFormatting sqref="A194:A202 B195:B202">
    <cfRule type="cellIs" dxfId="2925" priority="1502" operator="equal">
      <formula>#REF!</formula>
    </cfRule>
    <cfRule type="cellIs" dxfId="2924" priority="1503" operator="equal">
      <formula>"""#N/A"""</formula>
    </cfRule>
  </conditionalFormatting>
  <conditionalFormatting sqref="C195:E202">
    <cfRule type="expression" dxfId="2923" priority="1504">
      <formula>ISERROR(C195)</formula>
    </cfRule>
  </conditionalFormatting>
  <conditionalFormatting sqref="B194">
    <cfRule type="cellIs" dxfId="2922" priority="1499" operator="equal">
      <formula>#REF!</formula>
    </cfRule>
    <cfRule type="cellIs" dxfId="2921" priority="1500" operator="equal">
      <formula>"""#N/A"""</formula>
    </cfRule>
  </conditionalFormatting>
  <conditionalFormatting sqref="C194:E194">
    <cfRule type="expression" dxfId="2920" priority="1501">
      <formula>ISERROR(C194)</formula>
    </cfRule>
  </conditionalFormatting>
  <conditionalFormatting sqref="F205">
    <cfRule type="expression" dxfId="2919" priority="1492">
      <formula>ISERROR(F205)</formula>
    </cfRule>
  </conditionalFormatting>
  <conditionalFormatting sqref="B205">
    <cfRule type="cellIs" dxfId="2918" priority="1484" operator="equal">
      <formula>#REF!</formula>
    </cfRule>
    <cfRule type="cellIs" dxfId="2917" priority="1485" operator="equal">
      <formula>"""#N/A"""</formula>
    </cfRule>
  </conditionalFormatting>
  <conditionalFormatting sqref="C205:E205">
    <cfRule type="expression" dxfId="2916" priority="1486">
      <formula>ISERROR(C205)</formula>
    </cfRule>
  </conditionalFormatting>
  <conditionalFormatting sqref="F212">
    <cfRule type="expression" dxfId="2915" priority="1483">
      <formula>ISERROR(F212)</formula>
    </cfRule>
  </conditionalFormatting>
  <conditionalFormatting sqref="B212">
    <cfRule type="cellIs" dxfId="2914" priority="1475" operator="equal">
      <formula>#REF!</formula>
    </cfRule>
    <cfRule type="cellIs" dxfId="2913" priority="1476" operator="equal">
      <formula>"""#N/A"""</formula>
    </cfRule>
  </conditionalFormatting>
  <conditionalFormatting sqref="C212:E212">
    <cfRule type="expression" dxfId="2912" priority="1477">
      <formula>ISERROR(C212)</formula>
    </cfRule>
  </conditionalFormatting>
  <conditionalFormatting sqref="F220">
    <cfRule type="expression" dxfId="2911" priority="1474">
      <formula>ISERROR(F220)</formula>
    </cfRule>
  </conditionalFormatting>
  <conditionalFormatting sqref="B220">
    <cfRule type="cellIs" dxfId="2910" priority="1466" operator="equal">
      <formula>#REF!</formula>
    </cfRule>
    <cfRule type="cellIs" dxfId="2909" priority="1467" operator="equal">
      <formula>"""#N/A"""</formula>
    </cfRule>
  </conditionalFormatting>
  <conditionalFormatting sqref="C220:E220">
    <cfRule type="expression" dxfId="2908" priority="1468">
      <formula>ISERROR(C220)</formula>
    </cfRule>
  </conditionalFormatting>
  <conditionalFormatting sqref="F228">
    <cfRule type="expression" dxfId="2907" priority="1465">
      <formula>ISERROR(F228)</formula>
    </cfRule>
  </conditionalFormatting>
  <conditionalFormatting sqref="A228:A235 B229:B235 A329:A335 B330:B335">
    <cfRule type="cellIs" dxfId="2906" priority="1460" operator="equal">
      <formula>#REF!</formula>
    </cfRule>
    <cfRule type="cellIs" dxfId="2905" priority="1461" operator="equal">
      <formula>"""#N/A"""</formula>
    </cfRule>
  </conditionalFormatting>
  <conditionalFormatting sqref="C229:E235">
    <cfRule type="expression" dxfId="2904" priority="1462">
      <formula>ISERROR(C229)</formula>
    </cfRule>
  </conditionalFormatting>
  <conditionalFormatting sqref="B228">
    <cfRule type="cellIs" dxfId="2903" priority="1457" operator="equal">
      <formula>#REF!</formula>
    </cfRule>
    <cfRule type="cellIs" dxfId="2902" priority="1458" operator="equal">
      <formula>"""#N/A"""</formula>
    </cfRule>
  </conditionalFormatting>
  <conditionalFormatting sqref="C228:E228">
    <cfRule type="expression" dxfId="2901" priority="1459">
      <formula>ISERROR(C228)</formula>
    </cfRule>
  </conditionalFormatting>
  <conditionalFormatting sqref="F238">
    <cfRule type="expression" dxfId="2900" priority="1456">
      <formula>ISERROR(F238)</formula>
    </cfRule>
  </conditionalFormatting>
  <conditionalFormatting sqref="A238:A245 B239:B245">
    <cfRule type="cellIs" dxfId="2899" priority="1451" operator="equal">
      <formula>#REF!</formula>
    </cfRule>
    <cfRule type="cellIs" dxfId="2898" priority="1452" operator="equal">
      <formula>"""#N/A"""</formula>
    </cfRule>
  </conditionalFormatting>
  <conditionalFormatting sqref="C239:E245">
    <cfRule type="expression" dxfId="2897" priority="1453">
      <formula>ISERROR(C239)</formula>
    </cfRule>
  </conditionalFormatting>
  <conditionalFormatting sqref="B238">
    <cfRule type="cellIs" dxfId="2896" priority="1448" operator="equal">
      <formula>#REF!</formula>
    </cfRule>
    <cfRule type="cellIs" dxfId="2895" priority="1449" operator="equal">
      <formula>"""#N/A"""</formula>
    </cfRule>
  </conditionalFormatting>
  <conditionalFormatting sqref="C238:E238">
    <cfRule type="expression" dxfId="2894" priority="1450">
      <formula>ISERROR(C238)</formula>
    </cfRule>
  </conditionalFormatting>
  <conditionalFormatting sqref="F248">
    <cfRule type="expression" dxfId="2893" priority="1447">
      <formula>ISERROR(F248)</formula>
    </cfRule>
  </conditionalFormatting>
  <conditionalFormatting sqref="A248:A256 B249:B256">
    <cfRule type="cellIs" dxfId="2892" priority="1442" operator="equal">
      <formula>#REF!</formula>
    </cfRule>
    <cfRule type="cellIs" dxfId="2891" priority="1443" operator="equal">
      <formula>"""#N/A"""</formula>
    </cfRule>
  </conditionalFormatting>
  <conditionalFormatting sqref="C249:E256">
    <cfRule type="expression" dxfId="2890" priority="1444">
      <formula>ISERROR(C249)</formula>
    </cfRule>
  </conditionalFormatting>
  <conditionalFormatting sqref="B248">
    <cfRule type="cellIs" dxfId="2889" priority="1439" operator="equal">
      <formula>#REF!</formula>
    </cfRule>
    <cfRule type="cellIs" dxfId="2888" priority="1440" operator="equal">
      <formula>"""#N/A"""</formula>
    </cfRule>
  </conditionalFormatting>
  <conditionalFormatting sqref="C248:E248">
    <cfRule type="expression" dxfId="2887" priority="1441">
      <formula>ISERROR(C248)</formula>
    </cfRule>
  </conditionalFormatting>
  <conditionalFormatting sqref="F259">
    <cfRule type="expression" dxfId="2886" priority="1438">
      <formula>ISERROR(F259)</formula>
    </cfRule>
  </conditionalFormatting>
  <conditionalFormatting sqref="A259:A267 B260:B267">
    <cfRule type="cellIs" dxfId="2885" priority="1433" operator="equal">
      <formula>#REF!</formula>
    </cfRule>
    <cfRule type="cellIs" dxfId="2884" priority="1434" operator="equal">
      <formula>"""#N/A"""</formula>
    </cfRule>
  </conditionalFormatting>
  <conditionalFormatting sqref="C260:E267">
    <cfRule type="expression" dxfId="2883" priority="1435">
      <formula>ISERROR(C260)</formula>
    </cfRule>
  </conditionalFormatting>
  <conditionalFormatting sqref="B259">
    <cfRule type="cellIs" dxfId="2882" priority="1430" operator="equal">
      <formula>#REF!</formula>
    </cfRule>
    <cfRule type="cellIs" dxfId="2881" priority="1431" operator="equal">
      <formula>"""#N/A"""</formula>
    </cfRule>
  </conditionalFormatting>
  <conditionalFormatting sqref="C259:E259">
    <cfRule type="expression" dxfId="2880" priority="1432">
      <formula>ISERROR(C259)</formula>
    </cfRule>
  </conditionalFormatting>
  <conditionalFormatting sqref="F287">
    <cfRule type="expression" dxfId="2879" priority="1429">
      <formula>ISERROR(F287)</formula>
    </cfRule>
  </conditionalFormatting>
  <conditionalFormatting sqref="A287:A295 B288:B295">
    <cfRule type="cellIs" dxfId="2878" priority="1424" operator="equal">
      <formula>#REF!</formula>
    </cfRule>
    <cfRule type="cellIs" dxfId="2877" priority="1425" operator="equal">
      <formula>"""#N/A"""</formula>
    </cfRule>
  </conditionalFormatting>
  <conditionalFormatting sqref="C288:E295">
    <cfRule type="expression" dxfId="2876" priority="1426">
      <formula>ISERROR(C288)</formula>
    </cfRule>
  </conditionalFormatting>
  <conditionalFormatting sqref="B287">
    <cfRule type="cellIs" dxfId="2875" priority="1421" operator="equal">
      <formula>#REF!</formula>
    </cfRule>
    <cfRule type="cellIs" dxfId="2874" priority="1422" operator="equal">
      <formula>"""#N/A"""</formula>
    </cfRule>
  </conditionalFormatting>
  <conditionalFormatting sqref="C287:E287">
    <cfRule type="expression" dxfId="2873" priority="1423">
      <formula>ISERROR(C287)</formula>
    </cfRule>
  </conditionalFormatting>
  <conditionalFormatting sqref="F298">
    <cfRule type="expression" dxfId="2872" priority="1420">
      <formula>ISERROR(F298)</formula>
    </cfRule>
  </conditionalFormatting>
  <conditionalFormatting sqref="A298:A306 B299:B306">
    <cfRule type="cellIs" dxfId="2871" priority="1415" operator="equal">
      <formula>#REF!</formula>
    </cfRule>
    <cfRule type="cellIs" dxfId="2870" priority="1416" operator="equal">
      <formula>"""#N/A"""</formula>
    </cfRule>
  </conditionalFormatting>
  <conditionalFormatting sqref="C299:E306">
    <cfRule type="expression" dxfId="2869" priority="1417">
      <formula>ISERROR(C299)</formula>
    </cfRule>
  </conditionalFormatting>
  <conditionalFormatting sqref="B298">
    <cfRule type="cellIs" dxfId="2868" priority="1412" operator="equal">
      <formula>#REF!</formula>
    </cfRule>
    <cfRule type="cellIs" dxfId="2867" priority="1413" operator="equal">
      <formula>"""#N/A"""</formula>
    </cfRule>
  </conditionalFormatting>
  <conditionalFormatting sqref="C298:E298">
    <cfRule type="expression" dxfId="2866" priority="1414">
      <formula>ISERROR(C298)</formula>
    </cfRule>
  </conditionalFormatting>
  <conditionalFormatting sqref="F309">
    <cfRule type="expression" dxfId="2865" priority="1411">
      <formula>ISERROR(F309)</formula>
    </cfRule>
  </conditionalFormatting>
  <conditionalFormatting sqref="A309:A315 B310:B315">
    <cfRule type="cellIs" dxfId="2864" priority="1406" operator="equal">
      <formula>#REF!</formula>
    </cfRule>
    <cfRule type="cellIs" dxfId="2863" priority="1407" operator="equal">
      <formula>"""#N/A"""</formula>
    </cfRule>
  </conditionalFormatting>
  <conditionalFormatting sqref="C310:E315">
    <cfRule type="expression" dxfId="2862" priority="1408">
      <formula>ISERROR(C310)</formula>
    </cfRule>
  </conditionalFormatting>
  <conditionalFormatting sqref="B309">
    <cfRule type="cellIs" dxfId="2861" priority="1403" operator="equal">
      <formula>#REF!</formula>
    </cfRule>
    <cfRule type="cellIs" dxfId="2860" priority="1404" operator="equal">
      <formula>"""#N/A"""</formula>
    </cfRule>
  </conditionalFormatting>
  <conditionalFormatting sqref="C309:E309">
    <cfRule type="expression" dxfId="2859" priority="1405">
      <formula>ISERROR(C309)</formula>
    </cfRule>
  </conditionalFormatting>
  <conditionalFormatting sqref="F319">
    <cfRule type="expression" dxfId="2858" priority="1402">
      <formula>ISERROR(F319)</formula>
    </cfRule>
  </conditionalFormatting>
  <conditionalFormatting sqref="A319:A326 B320:B326">
    <cfRule type="cellIs" dxfId="2857" priority="1397" operator="equal">
      <formula>#REF!</formula>
    </cfRule>
    <cfRule type="cellIs" dxfId="2856" priority="1398" operator="equal">
      <formula>"""#N/A"""</formula>
    </cfRule>
  </conditionalFormatting>
  <conditionalFormatting sqref="C320:E326">
    <cfRule type="expression" dxfId="2855" priority="1399">
      <formula>ISERROR(C320)</formula>
    </cfRule>
  </conditionalFormatting>
  <conditionalFormatting sqref="B319">
    <cfRule type="cellIs" dxfId="2854" priority="1394" operator="equal">
      <formula>#REF!</formula>
    </cfRule>
    <cfRule type="cellIs" dxfId="2853" priority="1395" operator="equal">
      <formula>"""#N/A"""</formula>
    </cfRule>
  </conditionalFormatting>
  <conditionalFormatting sqref="C319:E319">
    <cfRule type="expression" dxfId="2852" priority="1396">
      <formula>ISERROR(C319)</formula>
    </cfRule>
  </conditionalFormatting>
  <conditionalFormatting sqref="F329">
    <cfRule type="expression" dxfId="2851" priority="1393">
      <formula>ISERROR(F329)</formula>
    </cfRule>
  </conditionalFormatting>
  <conditionalFormatting sqref="B329">
    <cfRule type="cellIs" dxfId="2850" priority="1385" operator="equal">
      <formula>#REF!</formula>
    </cfRule>
    <cfRule type="cellIs" dxfId="2849" priority="1386" operator="equal">
      <formula>"""#N/A"""</formula>
    </cfRule>
  </conditionalFormatting>
  <conditionalFormatting sqref="C329:E329">
    <cfRule type="expression" dxfId="2848" priority="1387">
      <formula>ISERROR(C329)</formula>
    </cfRule>
  </conditionalFormatting>
  <conditionalFormatting sqref="F338">
    <cfRule type="expression" dxfId="2847" priority="1384">
      <formula>ISERROR(F338)</formula>
    </cfRule>
  </conditionalFormatting>
  <conditionalFormatting sqref="A338:A344 B339:B344">
    <cfRule type="cellIs" dxfId="2846" priority="1379" operator="equal">
      <formula>#REF!</formula>
    </cfRule>
    <cfRule type="cellIs" dxfId="2845" priority="1380" operator="equal">
      <formula>"""#N/A"""</formula>
    </cfRule>
  </conditionalFormatting>
  <conditionalFormatting sqref="B338">
    <cfRule type="cellIs" dxfId="2844" priority="1376" operator="equal">
      <formula>#REF!</formula>
    </cfRule>
    <cfRule type="cellIs" dxfId="2843" priority="1377" operator="equal">
      <formula>"""#N/A"""</formula>
    </cfRule>
  </conditionalFormatting>
  <conditionalFormatting sqref="C338:E338">
    <cfRule type="expression" dxfId="2842" priority="1378">
      <formula>ISERROR(C338)</formula>
    </cfRule>
  </conditionalFormatting>
  <conditionalFormatting sqref="F347">
    <cfRule type="expression" dxfId="2841" priority="1375">
      <formula>ISERROR(F347)</formula>
    </cfRule>
  </conditionalFormatting>
  <conditionalFormatting sqref="A347:A352 B348:B352">
    <cfRule type="cellIs" dxfId="2840" priority="1370" operator="equal">
      <formula>#REF!</formula>
    </cfRule>
    <cfRule type="cellIs" dxfId="2839" priority="1371" operator="equal">
      <formula>"""#N/A"""</formula>
    </cfRule>
  </conditionalFormatting>
  <conditionalFormatting sqref="B347">
    <cfRule type="cellIs" dxfId="2838" priority="1367" operator="equal">
      <formula>#REF!</formula>
    </cfRule>
    <cfRule type="cellIs" dxfId="2837" priority="1368" operator="equal">
      <formula>"""#N/A"""</formula>
    </cfRule>
  </conditionalFormatting>
  <conditionalFormatting sqref="C347:E347">
    <cfRule type="expression" dxfId="2836" priority="1369">
      <formula>ISERROR(C347)</formula>
    </cfRule>
  </conditionalFormatting>
  <conditionalFormatting sqref="F355">
    <cfRule type="expression" dxfId="2835" priority="1366">
      <formula>ISERROR(F355)</formula>
    </cfRule>
  </conditionalFormatting>
  <conditionalFormatting sqref="A355:A363 B356:B363">
    <cfRule type="cellIs" dxfId="2834" priority="1361" operator="equal">
      <formula>#REF!</formula>
    </cfRule>
    <cfRule type="cellIs" dxfId="2833" priority="1362" operator="equal">
      <formula>"""#N/A"""</formula>
    </cfRule>
  </conditionalFormatting>
  <conditionalFormatting sqref="C356:E363">
    <cfRule type="expression" dxfId="2832" priority="1363">
      <formula>ISERROR(C356)</formula>
    </cfRule>
  </conditionalFormatting>
  <conditionalFormatting sqref="B355 A434:A440 B435:B440 A415:A420 B416:B420 A378:A384 B379:B384">
    <cfRule type="cellIs" dxfId="2831" priority="1358" operator="equal">
      <formula>#REF!</formula>
    </cfRule>
    <cfRule type="cellIs" dxfId="2830" priority="1359" operator="equal">
      <formula>"""#N/A"""</formula>
    </cfRule>
  </conditionalFormatting>
  <conditionalFormatting sqref="C355:E355">
    <cfRule type="expression" dxfId="2829" priority="1360">
      <formula>ISERROR(C355)</formula>
    </cfRule>
  </conditionalFormatting>
  <conditionalFormatting sqref="F366">
    <cfRule type="expression" dxfId="2828" priority="1357">
      <formula>ISERROR(F366)</formula>
    </cfRule>
  </conditionalFormatting>
  <conditionalFormatting sqref="A366:A375 B367:B375">
    <cfRule type="cellIs" dxfId="2827" priority="1352" operator="equal">
      <formula>#REF!</formula>
    </cfRule>
    <cfRule type="cellIs" dxfId="2826" priority="1353" operator="equal">
      <formula>"""#N/A"""</formula>
    </cfRule>
  </conditionalFormatting>
  <conditionalFormatting sqref="C367:E375">
    <cfRule type="expression" dxfId="2825" priority="1354">
      <formula>ISERROR(C367)</formula>
    </cfRule>
  </conditionalFormatting>
  <conditionalFormatting sqref="B366">
    <cfRule type="cellIs" dxfId="2824" priority="1349" operator="equal">
      <formula>#REF!</formula>
    </cfRule>
    <cfRule type="cellIs" dxfId="2823" priority="1350" operator="equal">
      <formula>"""#N/A"""</formula>
    </cfRule>
  </conditionalFormatting>
  <conditionalFormatting sqref="C366:E366">
    <cfRule type="expression" dxfId="2822" priority="1351">
      <formula>ISERROR(C366)</formula>
    </cfRule>
  </conditionalFormatting>
  <conditionalFormatting sqref="F378">
    <cfRule type="expression" dxfId="2821" priority="1348">
      <formula>ISERROR(F378)</formula>
    </cfRule>
  </conditionalFormatting>
  <conditionalFormatting sqref="B378 A407:A412 B408:B412">
    <cfRule type="cellIs" dxfId="2820" priority="1340" operator="equal">
      <formula>#REF!</formula>
    </cfRule>
    <cfRule type="cellIs" dxfId="2819" priority="1341" operator="equal">
      <formula>"""#N/A"""</formula>
    </cfRule>
  </conditionalFormatting>
  <conditionalFormatting sqref="C378:E378">
    <cfRule type="expression" dxfId="2818" priority="1342">
      <formula>ISERROR(C378)</formula>
    </cfRule>
  </conditionalFormatting>
  <conditionalFormatting sqref="F387">
    <cfRule type="expression" dxfId="2817" priority="1339">
      <formula>ISERROR(F387)</formula>
    </cfRule>
  </conditionalFormatting>
  <conditionalFormatting sqref="A387:A394 B388:B394">
    <cfRule type="cellIs" dxfId="2816" priority="1334" operator="equal">
      <formula>#REF!</formula>
    </cfRule>
    <cfRule type="cellIs" dxfId="2815" priority="1335" operator="equal">
      <formula>"""#N/A"""</formula>
    </cfRule>
  </conditionalFormatting>
  <conditionalFormatting sqref="C388:E394">
    <cfRule type="expression" dxfId="2814" priority="1336">
      <formula>ISERROR(C388)</formula>
    </cfRule>
  </conditionalFormatting>
  <conditionalFormatting sqref="B387">
    <cfRule type="cellIs" dxfId="2813" priority="1331" operator="equal">
      <formula>#REF!</formula>
    </cfRule>
    <cfRule type="cellIs" dxfId="2812" priority="1332" operator="equal">
      <formula>"""#N/A"""</formula>
    </cfRule>
  </conditionalFormatting>
  <conditionalFormatting sqref="C387:E387">
    <cfRule type="expression" dxfId="2811" priority="1333">
      <formula>ISERROR(C387)</formula>
    </cfRule>
  </conditionalFormatting>
  <conditionalFormatting sqref="F397">
    <cfRule type="expression" dxfId="2810" priority="1330">
      <formula>ISERROR(F397)</formula>
    </cfRule>
  </conditionalFormatting>
  <conditionalFormatting sqref="A397:A404 B398:B404">
    <cfRule type="cellIs" dxfId="2809" priority="1325" operator="equal">
      <formula>#REF!</formula>
    </cfRule>
    <cfRule type="cellIs" dxfId="2808" priority="1326" operator="equal">
      <formula>"""#N/A"""</formula>
    </cfRule>
  </conditionalFormatting>
  <conditionalFormatting sqref="C398:E404">
    <cfRule type="expression" dxfId="2807" priority="1327">
      <formula>ISERROR(C398)</formula>
    </cfRule>
  </conditionalFormatting>
  <conditionalFormatting sqref="B397">
    <cfRule type="cellIs" dxfId="2806" priority="1322" operator="equal">
      <formula>#REF!</formula>
    </cfRule>
    <cfRule type="cellIs" dxfId="2805" priority="1323" operator="equal">
      <formula>"""#N/A"""</formula>
    </cfRule>
  </conditionalFormatting>
  <conditionalFormatting sqref="C397:E397">
    <cfRule type="expression" dxfId="2804" priority="1324">
      <formula>ISERROR(C397)</formula>
    </cfRule>
  </conditionalFormatting>
  <conditionalFormatting sqref="F407">
    <cfRule type="expression" dxfId="2803" priority="1321">
      <formula>ISERROR(F407)</formula>
    </cfRule>
  </conditionalFormatting>
  <conditionalFormatting sqref="B407">
    <cfRule type="cellIs" dxfId="2802" priority="1313" operator="equal">
      <formula>#REF!</formula>
    </cfRule>
    <cfRule type="cellIs" dxfId="2801" priority="1314" operator="equal">
      <formula>"""#N/A"""</formula>
    </cfRule>
  </conditionalFormatting>
  <conditionalFormatting sqref="C407:E407">
    <cfRule type="expression" dxfId="2800" priority="1315">
      <formula>ISERROR(C407)</formula>
    </cfRule>
  </conditionalFormatting>
  <conditionalFormatting sqref="F415">
    <cfRule type="expression" dxfId="2799" priority="1312">
      <formula>ISERROR(F415)</formula>
    </cfRule>
  </conditionalFormatting>
  <conditionalFormatting sqref="B415">
    <cfRule type="cellIs" dxfId="2798" priority="1304" operator="equal">
      <formula>#REF!</formula>
    </cfRule>
    <cfRule type="cellIs" dxfId="2797" priority="1305" operator="equal">
      <formula>"""#N/A"""</formula>
    </cfRule>
  </conditionalFormatting>
  <conditionalFormatting sqref="C415:E415">
    <cfRule type="expression" dxfId="2796" priority="1306">
      <formula>ISERROR(C415)</formula>
    </cfRule>
  </conditionalFormatting>
  <conditionalFormatting sqref="F423">
    <cfRule type="expression" dxfId="2795" priority="1303">
      <formula>ISERROR(F423)</formula>
    </cfRule>
  </conditionalFormatting>
  <conditionalFormatting sqref="A423:A431 B424:B431">
    <cfRule type="cellIs" dxfId="2794" priority="1298" operator="equal">
      <formula>#REF!</formula>
    </cfRule>
    <cfRule type="cellIs" dxfId="2793" priority="1299" operator="equal">
      <formula>"""#N/A"""</formula>
    </cfRule>
  </conditionalFormatting>
  <conditionalFormatting sqref="C424:E431">
    <cfRule type="expression" dxfId="2792" priority="1300">
      <formula>ISERROR(C424)</formula>
    </cfRule>
  </conditionalFormatting>
  <conditionalFormatting sqref="B423">
    <cfRule type="cellIs" dxfId="2791" priority="1295" operator="equal">
      <formula>#REF!</formula>
    </cfRule>
    <cfRule type="cellIs" dxfId="2790" priority="1296" operator="equal">
      <formula>"""#N/A"""</formula>
    </cfRule>
  </conditionalFormatting>
  <conditionalFormatting sqref="C423:E423">
    <cfRule type="expression" dxfId="2789" priority="1297">
      <formula>ISERROR(C423)</formula>
    </cfRule>
  </conditionalFormatting>
  <conditionalFormatting sqref="F434">
    <cfRule type="expression" dxfId="2788" priority="1294">
      <formula>ISERROR(F434)</formula>
    </cfRule>
  </conditionalFormatting>
  <conditionalFormatting sqref="B434">
    <cfRule type="cellIs" dxfId="2787" priority="1286" operator="equal">
      <formula>#REF!</formula>
    </cfRule>
    <cfRule type="cellIs" dxfId="2786" priority="1287" operator="equal">
      <formula>"""#N/A"""</formula>
    </cfRule>
  </conditionalFormatting>
  <conditionalFormatting sqref="C434:E434">
    <cfRule type="expression" dxfId="2785" priority="1288">
      <formula>ISERROR(C434)</formula>
    </cfRule>
  </conditionalFormatting>
  <conditionalFormatting sqref="F443">
    <cfRule type="expression" dxfId="2784" priority="1285">
      <formula>ISERROR(F443)</formula>
    </cfRule>
  </conditionalFormatting>
  <conditionalFormatting sqref="A443:A450 B444:B450">
    <cfRule type="cellIs" dxfId="2783" priority="1280" operator="equal">
      <formula>#REF!</formula>
    </cfRule>
    <cfRule type="cellIs" dxfId="2782" priority="1281" operator="equal">
      <formula>"""#N/A"""</formula>
    </cfRule>
  </conditionalFormatting>
  <conditionalFormatting sqref="C444:E450">
    <cfRule type="expression" dxfId="2781" priority="1282">
      <formula>ISERROR(C444)</formula>
    </cfRule>
  </conditionalFormatting>
  <conditionalFormatting sqref="B443">
    <cfRule type="cellIs" dxfId="2780" priority="1277" operator="equal">
      <formula>#REF!</formula>
    </cfRule>
    <cfRule type="cellIs" dxfId="2779" priority="1278" operator="equal">
      <formula>"""#N/A"""</formula>
    </cfRule>
  </conditionalFormatting>
  <conditionalFormatting sqref="C443:E443">
    <cfRule type="expression" dxfId="2778" priority="1279">
      <formula>ISERROR(C443)</formula>
    </cfRule>
  </conditionalFormatting>
  <conditionalFormatting sqref="F453">
    <cfRule type="expression" dxfId="2777" priority="1276">
      <formula>ISERROR(F453)</formula>
    </cfRule>
  </conditionalFormatting>
  <conditionalFormatting sqref="A453:A462 B454:B462 A509:A515 B510:B515 A491:A496 B492:B496 A482:A488 B483:B488 A473:A479 B474:B479 A465:A470 B466:B470">
    <cfRule type="cellIs" dxfId="2776" priority="1271" operator="equal">
      <formula>#REF!</formula>
    </cfRule>
    <cfRule type="cellIs" dxfId="2775" priority="1272" operator="equal">
      <formula>"""#N/A"""</formula>
    </cfRule>
  </conditionalFormatting>
  <conditionalFormatting sqref="C454:E462">
    <cfRule type="expression" dxfId="2774" priority="1273">
      <formula>ISERROR(C454)</formula>
    </cfRule>
  </conditionalFormatting>
  <conditionalFormatting sqref="B453">
    <cfRule type="cellIs" dxfId="2773" priority="1268" operator="equal">
      <formula>#REF!</formula>
    </cfRule>
    <cfRule type="cellIs" dxfId="2772" priority="1269" operator="equal">
      <formula>"""#N/A"""</formula>
    </cfRule>
  </conditionalFormatting>
  <conditionalFormatting sqref="C453:E453">
    <cfRule type="expression" dxfId="2771" priority="1270">
      <formula>ISERROR(C453)</formula>
    </cfRule>
  </conditionalFormatting>
  <conditionalFormatting sqref="F465">
    <cfRule type="expression" dxfId="2770" priority="1267">
      <formula>ISERROR(F465)</formula>
    </cfRule>
  </conditionalFormatting>
  <conditionalFormatting sqref="B465">
    <cfRule type="cellIs" dxfId="2769" priority="1259" operator="equal">
      <formula>#REF!</formula>
    </cfRule>
    <cfRule type="cellIs" dxfId="2768" priority="1260" operator="equal">
      <formula>"""#N/A"""</formula>
    </cfRule>
  </conditionalFormatting>
  <conditionalFormatting sqref="C465:E465">
    <cfRule type="expression" dxfId="2767" priority="1261">
      <formula>ISERROR(C465)</formula>
    </cfRule>
  </conditionalFormatting>
  <conditionalFormatting sqref="F473">
    <cfRule type="expression" dxfId="2766" priority="1258">
      <formula>ISERROR(F473)</formula>
    </cfRule>
  </conditionalFormatting>
  <conditionalFormatting sqref="B473">
    <cfRule type="cellIs" dxfId="2765" priority="1250" operator="equal">
      <formula>#REF!</formula>
    </cfRule>
    <cfRule type="cellIs" dxfId="2764" priority="1251" operator="equal">
      <formula>"""#N/A"""</formula>
    </cfRule>
  </conditionalFormatting>
  <conditionalFormatting sqref="C473:E473">
    <cfRule type="expression" dxfId="2763" priority="1252">
      <formula>ISERROR(C473)</formula>
    </cfRule>
  </conditionalFormatting>
  <conditionalFormatting sqref="F482">
    <cfRule type="expression" dxfId="2762" priority="1249">
      <formula>ISERROR(F482)</formula>
    </cfRule>
  </conditionalFormatting>
  <conditionalFormatting sqref="B482">
    <cfRule type="cellIs" dxfId="2761" priority="1241" operator="equal">
      <formula>#REF!</formula>
    </cfRule>
    <cfRule type="cellIs" dxfId="2760" priority="1242" operator="equal">
      <formula>"""#N/A"""</formula>
    </cfRule>
  </conditionalFormatting>
  <conditionalFormatting sqref="C482:E482">
    <cfRule type="expression" dxfId="2759" priority="1243">
      <formula>ISERROR(C482)</formula>
    </cfRule>
  </conditionalFormatting>
  <conditionalFormatting sqref="F491">
    <cfRule type="expression" dxfId="2758" priority="1240">
      <formula>ISERROR(F491)</formula>
    </cfRule>
  </conditionalFormatting>
  <conditionalFormatting sqref="B491">
    <cfRule type="cellIs" dxfId="2757" priority="1232" operator="equal">
      <formula>#REF!</formula>
    </cfRule>
    <cfRule type="cellIs" dxfId="2756" priority="1233" operator="equal">
      <formula>"""#N/A"""</formula>
    </cfRule>
  </conditionalFormatting>
  <conditionalFormatting sqref="C491:E491">
    <cfRule type="expression" dxfId="2755" priority="1234">
      <formula>ISERROR(C491)</formula>
    </cfRule>
  </conditionalFormatting>
  <conditionalFormatting sqref="F499">
    <cfRule type="expression" dxfId="2754" priority="1231">
      <formula>ISERROR(F499)</formula>
    </cfRule>
  </conditionalFormatting>
  <conditionalFormatting sqref="A499:A506 B500:B506">
    <cfRule type="cellIs" dxfId="2753" priority="1226" operator="equal">
      <formula>#REF!</formula>
    </cfRule>
    <cfRule type="cellIs" dxfId="2752" priority="1227" operator="equal">
      <formula>"""#N/A"""</formula>
    </cfRule>
  </conditionalFormatting>
  <conditionalFormatting sqref="C500:E506">
    <cfRule type="expression" dxfId="2751" priority="1228">
      <formula>ISERROR(C500)</formula>
    </cfRule>
  </conditionalFormatting>
  <conditionalFormatting sqref="B499">
    <cfRule type="cellIs" dxfId="2750" priority="1223" operator="equal">
      <formula>#REF!</formula>
    </cfRule>
    <cfRule type="cellIs" dxfId="2749" priority="1224" operator="equal">
      <formula>"""#N/A"""</formula>
    </cfRule>
  </conditionalFormatting>
  <conditionalFormatting sqref="C499:E499">
    <cfRule type="expression" dxfId="2748" priority="1225">
      <formula>ISERROR(C499)</formula>
    </cfRule>
  </conditionalFormatting>
  <conditionalFormatting sqref="F509">
    <cfRule type="expression" dxfId="2747" priority="1222">
      <formula>ISERROR(F509)</formula>
    </cfRule>
  </conditionalFormatting>
  <conditionalFormatting sqref="B509">
    <cfRule type="cellIs" dxfId="2746" priority="1214" operator="equal">
      <formula>#REF!</formula>
    </cfRule>
    <cfRule type="cellIs" dxfId="2745" priority="1215" operator="equal">
      <formula>"""#N/A"""</formula>
    </cfRule>
  </conditionalFormatting>
  <conditionalFormatting sqref="C509:E509">
    <cfRule type="expression" dxfId="2744" priority="1216">
      <formula>ISERROR(C509)</formula>
    </cfRule>
  </conditionalFormatting>
  <conditionalFormatting sqref="F518">
    <cfRule type="expression" dxfId="2743" priority="1213">
      <formula>ISERROR(F518)</formula>
    </cfRule>
  </conditionalFormatting>
  <conditionalFormatting sqref="A518:A525 B519:B525">
    <cfRule type="cellIs" dxfId="2742" priority="1208" operator="equal">
      <formula>#REF!</formula>
    </cfRule>
    <cfRule type="cellIs" dxfId="2741" priority="1209" operator="equal">
      <formula>"""#N/A"""</formula>
    </cfRule>
  </conditionalFormatting>
  <conditionalFormatting sqref="C519:E525">
    <cfRule type="expression" dxfId="2740" priority="1210">
      <formula>ISERROR(C519)</formula>
    </cfRule>
  </conditionalFormatting>
  <conditionalFormatting sqref="B518">
    <cfRule type="cellIs" dxfId="2739" priority="1205" operator="equal">
      <formula>#REF!</formula>
    </cfRule>
    <cfRule type="cellIs" dxfId="2738" priority="1206" operator="equal">
      <formula>"""#N/A"""</formula>
    </cfRule>
  </conditionalFormatting>
  <conditionalFormatting sqref="C518:E518">
    <cfRule type="expression" dxfId="2737" priority="1207">
      <formula>ISERROR(C518)</formula>
    </cfRule>
  </conditionalFormatting>
  <conditionalFormatting sqref="F528">
    <cfRule type="expression" dxfId="2736" priority="1204">
      <formula>ISERROR(F528)</formula>
    </cfRule>
  </conditionalFormatting>
  <conditionalFormatting sqref="A528:A535 B529:B535">
    <cfRule type="cellIs" dxfId="2735" priority="1199" operator="equal">
      <formula>#REF!</formula>
    </cfRule>
    <cfRule type="cellIs" dxfId="2734" priority="1200" operator="equal">
      <formula>"""#N/A"""</formula>
    </cfRule>
  </conditionalFormatting>
  <conditionalFormatting sqref="C529:E535">
    <cfRule type="expression" dxfId="2733" priority="1201">
      <formula>ISERROR(C529)</formula>
    </cfRule>
  </conditionalFormatting>
  <conditionalFormatting sqref="B528">
    <cfRule type="cellIs" dxfId="2732" priority="1196" operator="equal">
      <formula>#REF!</formula>
    </cfRule>
    <cfRule type="cellIs" dxfId="2731" priority="1197" operator="equal">
      <formula>"""#N/A"""</formula>
    </cfRule>
  </conditionalFormatting>
  <conditionalFormatting sqref="C528:E528">
    <cfRule type="expression" dxfId="2730" priority="1198">
      <formula>ISERROR(C528)</formula>
    </cfRule>
  </conditionalFormatting>
  <conditionalFormatting sqref="F538">
    <cfRule type="expression" dxfId="2729" priority="1195">
      <formula>ISERROR(F538)</formula>
    </cfRule>
  </conditionalFormatting>
  <conditionalFormatting sqref="A538:A545 B539:B545">
    <cfRule type="cellIs" dxfId="2728" priority="1190" operator="equal">
      <formula>#REF!</formula>
    </cfRule>
    <cfRule type="cellIs" dxfId="2727" priority="1191" operator="equal">
      <formula>"""#N/A"""</formula>
    </cfRule>
  </conditionalFormatting>
  <conditionalFormatting sqref="C539:E545">
    <cfRule type="expression" dxfId="2726" priority="1192">
      <formula>ISERROR(C539)</formula>
    </cfRule>
  </conditionalFormatting>
  <conditionalFormatting sqref="B538">
    <cfRule type="cellIs" dxfId="2725" priority="1187" operator="equal">
      <formula>#REF!</formula>
    </cfRule>
    <cfRule type="cellIs" dxfId="2724" priority="1188" operator="equal">
      <formula>"""#N/A"""</formula>
    </cfRule>
  </conditionalFormatting>
  <conditionalFormatting sqref="C538:E538">
    <cfRule type="expression" dxfId="2723" priority="1189">
      <formula>ISERROR(C538)</formula>
    </cfRule>
  </conditionalFormatting>
  <conditionalFormatting sqref="F548">
    <cfRule type="expression" dxfId="2722" priority="1186">
      <formula>ISERROR(F548)</formula>
    </cfRule>
  </conditionalFormatting>
  <conditionalFormatting sqref="A548:A557 B549:B557">
    <cfRule type="cellIs" dxfId="2721" priority="1181" operator="equal">
      <formula>#REF!</formula>
    </cfRule>
    <cfRule type="cellIs" dxfId="2720" priority="1182" operator="equal">
      <formula>"""#N/A"""</formula>
    </cfRule>
  </conditionalFormatting>
  <conditionalFormatting sqref="C549:E557">
    <cfRule type="expression" dxfId="2719" priority="1183">
      <formula>ISERROR(C549)</formula>
    </cfRule>
  </conditionalFormatting>
  <conditionalFormatting sqref="B548">
    <cfRule type="cellIs" dxfId="2718" priority="1178" operator="equal">
      <formula>#REF!</formula>
    </cfRule>
    <cfRule type="cellIs" dxfId="2717" priority="1179" operator="equal">
      <formula>"""#N/A"""</formula>
    </cfRule>
  </conditionalFormatting>
  <conditionalFormatting sqref="C548:E548">
    <cfRule type="expression" dxfId="2716" priority="1180">
      <formula>ISERROR(C548)</formula>
    </cfRule>
  </conditionalFormatting>
  <conditionalFormatting sqref="F560">
    <cfRule type="expression" dxfId="2715" priority="1177">
      <formula>ISERROR(F560)</formula>
    </cfRule>
  </conditionalFormatting>
  <conditionalFormatting sqref="A560:A568 B561:B568">
    <cfRule type="cellIs" dxfId="2714" priority="1172" operator="equal">
      <formula>#REF!</formula>
    </cfRule>
    <cfRule type="cellIs" dxfId="2713" priority="1173" operator="equal">
      <formula>"""#N/A"""</formula>
    </cfRule>
  </conditionalFormatting>
  <conditionalFormatting sqref="C561:E568">
    <cfRule type="expression" dxfId="2712" priority="1174">
      <formula>ISERROR(C561)</formula>
    </cfRule>
  </conditionalFormatting>
  <conditionalFormatting sqref="B560">
    <cfRule type="cellIs" dxfId="2711" priority="1169" operator="equal">
      <formula>#REF!</formula>
    </cfRule>
    <cfRule type="cellIs" dxfId="2710" priority="1170" operator="equal">
      <formula>"""#N/A"""</formula>
    </cfRule>
  </conditionalFormatting>
  <conditionalFormatting sqref="C560:E560">
    <cfRule type="expression" dxfId="2709" priority="1171">
      <formula>ISERROR(C560)</formula>
    </cfRule>
  </conditionalFormatting>
  <conditionalFormatting sqref="F571">
    <cfRule type="expression" dxfId="2708" priority="1168">
      <formula>ISERROR(F571)</formula>
    </cfRule>
  </conditionalFormatting>
  <conditionalFormatting sqref="A571:A579 B572:B579">
    <cfRule type="cellIs" dxfId="2707" priority="1163" operator="equal">
      <formula>#REF!</formula>
    </cfRule>
    <cfRule type="cellIs" dxfId="2706" priority="1164" operator="equal">
      <formula>"""#N/A"""</formula>
    </cfRule>
  </conditionalFormatting>
  <conditionalFormatting sqref="C572:E579">
    <cfRule type="expression" dxfId="2705" priority="1165">
      <formula>ISERROR(C572)</formula>
    </cfRule>
  </conditionalFormatting>
  <conditionalFormatting sqref="B571">
    <cfRule type="cellIs" dxfId="2704" priority="1160" operator="equal">
      <formula>#REF!</formula>
    </cfRule>
    <cfRule type="cellIs" dxfId="2703" priority="1161" operator="equal">
      <formula>"""#N/A"""</formula>
    </cfRule>
  </conditionalFormatting>
  <conditionalFormatting sqref="C571:E571">
    <cfRule type="expression" dxfId="2702" priority="1162">
      <formula>ISERROR(C571)</formula>
    </cfRule>
  </conditionalFormatting>
  <conditionalFormatting sqref="F582">
    <cfRule type="expression" dxfId="2701" priority="1159">
      <formula>ISERROR(F582)</formula>
    </cfRule>
  </conditionalFormatting>
  <conditionalFormatting sqref="A582:A588 B583:B588">
    <cfRule type="cellIs" dxfId="2700" priority="1154" operator="equal">
      <formula>#REF!</formula>
    </cfRule>
    <cfRule type="cellIs" dxfId="2699" priority="1155" operator="equal">
      <formula>"""#N/A"""</formula>
    </cfRule>
  </conditionalFormatting>
  <conditionalFormatting sqref="B582">
    <cfRule type="cellIs" dxfId="2698" priority="1151" operator="equal">
      <formula>#REF!</formula>
    </cfRule>
    <cfRule type="cellIs" dxfId="2697" priority="1152" operator="equal">
      <formula>"""#N/A"""</formula>
    </cfRule>
  </conditionalFormatting>
  <conditionalFormatting sqref="C582:E582">
    <cfRule type="expression" dxfId="2696" priority="1153">
      <formula>ISERROR(C582)</formula>
    </cfRule>
  </conditionalFormatting>
  <conditionalFormatting sqref="F591">
    <cfRule type="expression" dxfId="2695" priority="1150">
      <formula>ISERROR(F591)</formula>
    </cfRule>
  </conditionalFormatting>
  <conditionalFormatting sqref="A591:A599 B592:B599">
    <cfRule type="cellIs" dxfId="2694" priority="1145" operator="equal">
      <formula>#REF!</formula>
    </cfRule>
    <cfRule type="cellIs" dxfId="2693" priority="1146" operator="equal">
      <formula>"""#N/A"""</formula>
    </cfRule>
  </conditionalFormatting>
  <conditionalFormatting sqref="C592:E599">
    <cfRule type="expression" dxfId="2692" priority="1147">
      <formula>ISERROR(C592)</formula>
    </cfRule>
  </conditionalFormatting>
  <conditionalFormatting sqref="B591">
    <cfRule type="cellIs" dxfId="2691" priority="1142" operator="equal">
      <formula>#REF!</formula>
    </cfRule>
    <cfRule type="cellIs" dxfId="2690" priority="1143" operator="equal">
      <formula>"""#N/A"""</formula>
    </cfRule>
  </conditionalFormatting>
  <conditionalFormatting sqref="C591:E591">
    <cfRule type="expression" dxfId="2689" priority="1144">
      <formula>ISERROR(C591)</formula>
    </cfRule>
  </conditionalFormatting>
  <conditionalFormatting sqref="F602">
    <cfRule type="expression" dxfId="2688" priority="1141">
      <formula>ISERROR(F602)</formula>
    </cfRule>
  </conditionalFormatting>
  <conditionalFormatting sqref="A602:A609 B603:B609">
    <cfRule type="cellIs" dxfId="2687" priority="1136" operator="equal">
      <formula>#REF!</formula>
    </cfRule>
    <cfRule type="cellIs" dxfId="2686" priority="1137" operator="equal">
      <formula>"""#N/A"""</formula>
    </cfRule>
  </conditionalFormatting>
  <conditionalFormatting sqref="C603:E609">
    <cfRule type="expression" dxfId="2685" priority="1138">
      <formula>ISERROR(C603)</formula>
    </cfRule>
  </conditionalFormatting>
  <conditionalFormatting sqref="B602 F897:F903 B751:B762 B736:B748">
    <cfRule type="cellIs" dxfId="2684" priority="1133" operator="equal">
      <formula>#REF!</formula>
    </cfRule>
    <cfRule type="cellIs" dxfId="2683" priority="1134" operator="equal">
      <formula>"""#N/A"""</formula>
    </cfRule>
  </conditionalFormatting>
  <conditionalFormatting sqref="C602:E602">
    <cfRule type="expression" dxfId="2682" priority="1135">
      <formula>ISERROR(C602)</formula>
    </cfRule>
  </conditionalFormatting>
  <conditionalFormatting sqref="F612">
    <cfRule type="expression" dxfId="2681" priority="1132">
      <formula>ISERROR(F612)</formula>
    </cfRule>
  </conditionalFormatting>
  <conditionalFormatting sqref="A621:A624 B622:B624 A612:A618 B613:B618">
    <cfRule type="cellIs" dxfId="2680" priority="1127" operator="equal">
      <formula>#REF!</formula>
    </cfRule>
    <cfRule type="cellIs" dxfId="2679" priority="1128" operator="equal">
      <formula>"""#N/A"""</formula>
    </cfRule>
  </conditionalFormatting>
  <conditionalFormatting sqref="B612">
    <cfRule type="cellIs" dxfId="2678" priority="1124" operator="equal">
      <formula>#REF!</formula>
    </cfRule>
    <cfRule type="cellIs" dxfId="2677" priority="1125" operator="equal">
      <formula>"""#N/A"""</formula>
    </cfRule>
  </conditionalFormatting>
  <conditionalFormatting sqref="C612:E612">
    <cfRule type="expression" dxfId="2676" priority="1126">
      <formula>ISERROR(C612)</formula>
    </cfRule>
  </conditionalFormatting>
  <conditionalFormatting sqref="F621">
    <cfRule type="expression" dxfId="2675" priority="1123">
      <formula>ISERROR(F621)</formula>
    </cfRule>
  </conditionalFormatting>
  <conditionalFormatting sqref="B621">
    <cfRule type="cellIs" dxfId="2674" priority="1115" operator="equal">
      <formula>#REF!</formula>
    </cfRule>
    <cfRule type="cellIs" dxfId="2673" priority="1116" operator="equal">
      <formula>"""#N/A"""</formula>
    </cfRule>
  </conditionalFormatting>
  <conditionalFormatting sqref="C621:E621">
    <cfRule type="expression" dxfId="2672" priority="1117">
      <formula>ISERROR(C621)</formula>
    </cfRule>
  </conditionalFormatting>
  <conditionalFormatting sqref="F627">
    <cfRule type="expression" dxfId="2671" priority="1114">
      <formula>ISERROR(F627)</formula>
    </cfRule>
  </conditionalFormatting>
  <conditionalFormatting sqref="A627:A635 B628:B635">
    <cfRule type="cellIs" dxfId="2670" priority="1109" operator="equal">
      <formula>#REF!</formula>
    </cfRule>
    <cfRule type="cellIs" dxfId="2669" priority="1110" operator="equal">
      <formula>"""#N/A"""</formula>
    </cfRule>
  </conditionalFormatting>
  <conditionalFormatting sqref="C628:E635">
    <cfRule type="expression" dxfId="2668" priority="1111">
      <formula>ISERROR(C628)</formula>
    </cfRule>
  </conditionalFormatting>
  <conditionalFormatting sqref="B627">
    <cfRule type="cellIs" dxfId="2667" priority="1106" operator="equal">
      <formula>#REF!</formula>
    </cfRule>
    <cfRule type="cellIs" dxfId="2666" priority="1107" operator="equal">
      <formula>"""#N/A"""</formula>
    </cfRule>
  </conditionalFormatting>
  <conditionalFormatting sqref="C627:E627">
    <cfRule type="expression" dxfId="2665" priority="1108">
      <formula>ISERROR(C627)</formula>
    </cfRule>
  </conditionalFormatting>
  <conditionalFormatting sqref="F638">
    <cfRule type="expression" dxfId="2664" priority="1105">
      <formula>ISERROR(F638)</formula>
    </cfRule>
  </conditionalFormatting>
  <conditionalFormatting sqref="A667:A671 B668:B671 A638:A640 B639:B640">
    <cfRule type="cellIs" dxfId="2663" priority="1100" operator="equal">
      <formula>#REF!</formula>
    </cfRule>
    <cfRule type="cellIs" dxfId="2662" priority="1101" operator="equal">
      <formula>"""#N/A"""</formula>
    </cfRule>
  </conditionalFormatting>
  <conditionalFormatting sqref="B638">
    <cfRule type="cellIs" dxfId="2661" priority="1097" operator="equal">
      <formula>#REF!</formula>
    </cfRule>
    <cfRule type="cellIs" dxfId="2660" priority="1098" operator="equal">
      <formula>"""#N/A"""</formula>
    </cfRule>
  </conditionalFormatting>
  <conditionalFormatting sqref="C638:E638">
    <cfRule type="expression" dxfId="2659" priority="1099">
      <formula>ISERROR(C638)</formula>
    </cfRule>
  </conditionalFormatting>
  <conditionalFormatting sqref="F643">
    <cfRule type="expression" dxfId="2658" priority="1096">
      <formula>ISERROR(F643)</formula>
    </cfRule>
  </conditionalFormatting>
  <conditionalFormatting sqref="A643:A652 B644:B652">
    <cfRule type="cellIs" dxfId="2657" priority="1091" operator="equal">
      <formula>#REF!</formula>
    </cfRule>
    <cfRule type="cellIs" dxfId="2656" priority="1092" operator="equal">
      <formula>"""#N/A"""</formula>
    </cfRule>
  </conditionalFormatting>
  <conditionalFormatting sqref="C644:E652">
    <cfRule type="expression" dxfId="2655" priority="1093">
      <formula>ISERROR(C644)</formula>
    </cfRule>
  </conditionalFormatting>
  <conditionalFormatting sqref="B643">
    <cfRule type="cellIs" dxfId="2654" priority="1088" operator="equal">
      <formula>#REF!</formula>
    </cfRule>
    <cfRule type="cellIs" dxfId="2653" priority="1089" operator="equal">
      <formula>"""#N/A"""</formula>
    </cfRule>
  </conditionalFormatting>
  <conditionalFormatting sqref="C643:E643">
    <cfRule type="expression" dxfId="2652" priority="1090">
      <formula>ISERROR(C643)</formula>
    </cfRule>
  </conditionalFormatting>
  <conditionalFormatting sqref="F655">
    <cfRule type="expression" dxfId="2651" priority="1087">
      <formula>ISERROR(F655)</formula>
    </cfRule>
  </conditionalFormatting>
  <conditionalFormatting sqref="A655:A664 B656:B664">
    <cfRule type="cellIs" dxfId="2650" priority="1082" operator="equal">
      <formula>#REF!</formula>
    </cfRule>
    <cfRule type="cellIs" dxfId="2649" priority="1083" operator="equal">
      <formula>"""#N/A"""</formula>
    </cfRule>
  </conditionalFormatting>
  <conditionalFormatting sqref="C656:E664">
    <cfRule type="expression" dxfId="2648" priority="1084">
      <formula>ISERROR(C656)</formula>
    </cfRule>
  </conditionalFormatting>
  <conditionalFormatting sqref="B655">
    <cfRule type="cellIs" dxfId="2647" priority="1079" operator="equal">
      <formula>#REF!</formula>
    </cfRule>
    <cfRule type="cellIs" dxfId="2646" priority="1080" operator="equal">
      <formula>"""#N/A"""</formula>
    </cfRule>
  </conditionalFormatting>
  <conditionalFormatting sqref="C655:E655">
    <cfRule type="expression" dxfId="2645" priority="1081">
      <formula>ISERROR(C655)</formula>
    </cfRule>
  </conditionalFormatting>
  <conditionalFormatting sqref="F667">
    <cfRule type="expression" dxfId="2644" priority="1078">
      <formula>ISERROR(F667)</formula>
    </cfRule>
  </conditionalFormatting>
  <conditionalFormatting sqref="B667">
    <cfRule type="cellIs" dxfId="2643" priority="1070" operator="equal">
      <formula>#REF!</formula>
    </cfRule>
    <cfRule type="cellIs" dxfId="2642" priority="1071" operator="equal">
      <formula>"""#N/A"""</formula>
    </cfRule>
  </conditionalFormatting>
  <conditionalFormatting sqref="C667:E667">
    <cfRule type="expression" dxfId="2641" priority="1072">
      <formula>ISERROR(C667)</formula>
    </cfRule>
  </conditionalFormatting>
  <conditionalFormatting sqref="F674">
    <cfRule type="expression" dxfId="2640" priority="1069">
      <formula>ISERROR(F674)</formula>
    </cfRule>
  </conditionalFormatting>
  <conditionalFormatting sqref="A674:A677 B675:B677">
    <cfRule type="cellIs" dxfId="2639" priority="1064" operator="equal">
      <formula>#REF!</formula>
    </cfRule>
    <cfRule type="cellIs" dxfId="2638" priority="1065" operator="equal">
      <formula>"""#N/A"""</formula>
    </cfRule>
  </conditionalFormatting>
  <conditionalFormatting sqref="C675:E677">
    <cfRule type="expression" dxfId="2637" priority="1066">
      <formula>ISERROR(C675)</formula>
    </cfRule>
  </conditionalFormatting>
  <conditionalFormatting sqref="B674">
    <cfRule type="cellIs" dxfId="2636" priority="1061" operator="equal">
      <formula>#REF!</formula>
    </cfRule>
    <cfRule type="cellIs" dxfId="2635" priority="1062" operator="equal">
      <formula>"""#N/A"""</formula>
    </cfRule>
  </conditionalFormatting>
  <conditionalFormatting sqref="C674:E674">
    <cfRule type="expression" dxfId="2634" priority="1063">
      <formula>ISERROR(C674)</formula>
    </cfRule>
  </conditionalFormatting>
  <conditionalFormatting sqref="F684">
    <cfRule type="expression" dxfId="2633" priority="1042">
      <formula>ISERROR(F684)</formula>
    </cfRule>
  </conditionalFormatting>
  <conditionalFormatting sqref="F697">
    <cfRule type="cellIs" dxfId="2632" priority="1040" operator="equal">
      <formula>#REF!</formula>
    </cfRule>
    <cfRule type="cellIs" dxfId="2631" priority="1041" operator="equal">
      <formula>"""#N/A"""</formula>
    </cfRule>
  </conditionalFormatting>
  <conditionalFormatting sqref="F701:F712 B701:B712 A700:A712 A684:B697">
    <cfRule type="cellIs" dxfId="2630" priority="1037" operator="equal">
      <formula>#REF!</formula>
    </cfRule>
    <cfRule type="cellIs" dxfId="2629" priority="1038" operator="equal">
      <formula>"""#N/A"""</formula>
    </cfRule>
  </conditionalFormatting>
  <conditionalFormatting sqref="C684:E684">
    <cfRule type="expression" dxfId="2628" priority="1036">
      <formula>ISERROR(C684)</formula>
    </cfRule>
  </conditionalFormatting>
  <conditionalFormatting sqref="F700">
    <cfRule type="expression" dxfId="2627" priority="1033">
      <formula>ISERROR(F700)</formula>
    </cfRule>
  </conditionalFormatting>
  <conditionalFormatting sqref="B700:B712">
    <cfRule type="cellIs" dxfId="2626" priority="1025" operator="equal">
      <formula>#REF!</formula>
    </cfRule>
    <cfRule type="cellIs" dxfId="2625" priority="1026" operator="equal">
      <formula>"""#N/A"""</formula>
    </cfRule>
  </conditionalFormatting>
  <conditionalFormatting sqref="C700:E700">
    <cfRule type="expression" dxfId="2624" priority="1027">
      <formula>ISERROR(C700)</formula>
    </cfRule>
  </conditionalFormatting>
  <conditionalFormatting sqref="F714">
    <cfRule type="expression" dxfId="2623" priority="1024">
      <formula>ISERROR(F714)</formula>
    </cfRule>
  </conditionalFormatting>
  <conditionalFormatting sqref="F737:F748 F715:F722 A714:B722">
    <cfRule type="cellIs" dxfId="2622" priority="1022" operator="equal">
      <formula>#REF!</formula>
    </cfRule>
    <cfRule type="cellIs" dxfId="2621" priority="1023" operator="equal">
      <formula>"""#N/A"""</formula>
    </cfRule>
  </conditionalFormatting>
  <conditionalFormatting sqref="C714:E714">
    <cfRule type="expression" dxfId="2620" priority="1018">
      <formula>ISERROR(C714)</formula>
    </cfRule>
  </conditionalFormatting>
  <conditionalFormatting sqref="F725">
    <cfRule type="expression" dxfId="2619" priority="1015">
      <formula>ISERROR(F725)</formula>
    </cfRule>
  </conditionalFormatting>
  <conditionalFormatting sqref="F726:F733 A725:B733">
    <cfRule type="cellIs" dxfId="2618" priority="1013" operator="equal">
      <formula>#REF!</formula>
    </cfRule>
    <cfRule type="cellIs" dxfId="2617" priority="1014" operator="equal">
      <formula>"""#N/A"""</formula>
    </cfRule>
  </conditionalFormatting>
  <conditionalFormatting sqref="C725:E725">
    <cfRule type="expression" dxfId="2616" priority="1009">
      <formula>ISERROR(C725)</formula>
    </cfRule>
  </conditionalFormatting>
  <conditionalFormatting sqref="F736">
    <cfRule type="expression" dxfId="2615" priority="1006">
      <formula>ISERROR(F736)</formula>
    </cfRule>
  </conditionalFormatting>
  <conditionalFormatting sqref="A736:A747 B737:B747 A748:B748">
    <cfRule type="cellIs" dxfId="2614" priority="1001" operator="equal">
      <formula>#REF!</formula>
    </cfRule>
    <cfRule type="cellIs" dxfId="2613" priority="1002" operator="equal">
      <formula>"""#N/A"""</formula>
    </cfRule>
  </conditionalFormatting>
  <conditionalFormatting sqref="C736:E736">
    <cfRule type="expression" dxfId="2612" priority="1000">
      <formula>ISERROR(C736)</formula>
    </cfRule>
  </conditionalFormatting>
  <conditionalFormatting sqref="F751">
    <cfRule type="expression" dxfId="2611" priority="997">
      <formula>ISERROR(F751)</formula>
    </cfRule>
  </conditionalFormatting>
  <conditionalFormatting sqref="F752:F762 A751:A762 B752:B762">
    <cfRule type="cellIs" dxfId="2610" priority="995" operator="equal">
      <formula>#REF!</formula>
    </cfRule>
    <cfRule type="cellIs" dxfId="2609" priority="996" operator="equal">
      <formula>"""#N/A"""</formula>
    </cfRule>
  </conditionalFormatting>
  <conditionalFormatting sqref="C751:E751">
    <cfRule type="expression" dxfId="2608" priority="991">
      <formula>ISERROR(C751)</formula>
    </cfRule>
  </conditionalFormatting>
  <conditionalFormatting sqref="F765">
    <cfRule type="expression" dxfId="2607" priority="988">
      <formula>ISERROR(F765)</formula>
    </cfRule>
  </conditionalFormatting>
  <conditionalFormatting sqref="F766:F777">
    <cfRule type="cellIs" dxfId="2606" priority="986" operator="equal">
      <formula>#REF!</formula>
    </cfRule>
    <cfRule type="cellIs" dxfId="2605" priority="987" operator="equal">
      <formula>"""#N/A"""</formula>
    </cfRule>
  </conditionalFormatting>
  <conditionalFormatting sqref="A765:A776 B766:B776 A777:B777">
    <cfRule type="cellIs" dxfId="2604" priority="983" operator="equal">
      <formula>#REF!</formula>
    </cfRule>
    <cfRule type="cellIs" dxfId="2603" priority="984" operator="equal">
      <formula>"""#N/A"""</formula>
    </cfRule>
  </conditionalFormatting>
  <conditionalFormatting sqref="C766:E777">
    <cfRule type="expression" dxfId="2602" priority="985">
      <formula>ISERROR(C766)</formula>
    </cfRule>
  </conditionalFormatting>
  <conditionalFormatting sqref="B765:B777 A793">
    <cfRule type="cellIs" dxfId="2601" priority="980" operator="equal">
      <formula>#REF!</formula>
    </cfRule>
    <cfRule type="cellIs" dxfId="2600" priority="981" operator="equal">
      <formula>"""#N/A"""</formula>
    </cfRule>
  </conditionalFormatting>
  <conditionalFormatting sqref="C765:E765">
    <cfRule type="expression" dxfId="2599" priority="982">
      <formula>ISERROR(C765)</formula>
    </cfRule>
  </conditionalFormatting>
  <conditionalFormatting sqref="F783">
    <cfRule type="expression" dxfId="2598" priority="979">
      <formula>ISERROR(F783)</formula>
    </cfRule>
  </conditionalFormatting>
  <conditionalFormatting sqref="A784:A792">
    <cfRule type="cellIs" dxfId="2597" priority="974" operator="equal">
      <formula>#REF!</formula>
    </cfRule>
    <cfRule type="cellIs" dxfId="2596" priority="975" operator="equal">
      <formula>"""#N/A"""</formula>
    </cfRule>
  </conditionalFormatting>
  <conditionalFormatting sqref="C784:E792">
    <cfRule type="expression" dxfId="2595" priority="976">
      <formula>ISERROR(C784)</formula>
    </cfRule>
  </conditionalFormatting>
  <conditionalFormatting sqref="C783:E783">
    <cfRule type="expression" dxfId="2594" priority="973">
      <formula>ISERROR(C783)</formula>
    </cfRule>
  </conditionalFormatting>
  <conditionalFormatting sqref="F795">
    <cfRule type="expression" dxfId="2593" priority="970">
      <formula>ISERROR(F795)</formula>
    </cfRule>
  </conditionalFormatting>
  <conditionalFormatting sqref="F796:F801">
    <cfRule type="cellIs" dxfId="2592" priority="968" operator="equal">
      <formula>#REF!</formula>
    </cfRule>
    <cfRule type="cellIs" dxfId="2591" priority="969" operator="equal">
      <formula>"""#N/A"""</formula>
    </cfRule>
  </conditionalFormatting>
  <conditionalFormatting sqref="A796:B801">
    <cfRule type="cellIs" dxfId="2590" priority="965" operator="equal">
      <formula>#REF!</formula>
    </cfRule>
    <cfRule type="cellIs" dxfId="2589" priority="966" operator="equal">
      <formula>"""#N/A"""</formula>
    </cfRule>
  </conditionalFormatting>
  <conditionalFormatting sqref="C796:E801">
    <cfRule type="expression" dxfId="2588" priority="967">
      <formula>ISERROR(C796)</formula>
    </cfRule>
  </conditionalFormatting>
  <conditionalFormatting sqref="B795:B801">
    <cfRule type="cellIs" dxfId="2587" priority="962" operator="equal">
      <formula>#REF!</formula>
    </cfRule>
    <cfRule type="cellIs" dxfId="2586" priority="963" operator="equal">
      <formula>"""#N/A"""</formula>
    </cfRule>
  </conditionalFormatting>
  <conditionalFormatting sqref="C795:E795">
    <cfRule type="expression" dxfId="2585" priority="964">
      <formula>ISERROR(C795)</formula>
    </cfRule>
  </conditionalFormatting>
  <conditionalFormatting sqref="F805">
    <cfRule type="expression" dxfId="2584" priority="961">
      <formula>ISERROR(F805)</formula>
    </cfRule>
  </conditionalFormatting>
  <conditionalFormatting sqref="F806:F810">
    <cfRule type="cellIs" dxfId="2583" priority="959" operator="equal">
      <formula>#REF!</formula>
    </cfRule>
    <cfRule type="cellIs" dxfId="2582" priority="960" operator="equal">
      <formula>"""#N/A"""</formula>
    </cfRule>
  </conditionalFormatting>
  <conditionalFormatting sqref="A806:A811 B806:B810 F828:F834">
    <cfRule type="cellIs" dxfId="2581" priority="956" operator="equal">
      <formula>#REF!</formula>
    </cfRule>
    <cfRule type="cellIs" dxfId="2580" priority="957" operator="equal">
      <formula>"""#N/A"""</formula>
    </cfRule>
  </conditionalFormatting>
  <conditionalFormatting sqref="B805:B810">
    <cfRule type="cellIs" dxfId="2579" priority="953" operator="equal">
      <formula>#REF!</formula>
    </cfRule>
    <cfRule type="cellIs" dxfId="2578" priority="954" operator="equal">
      <formula>"""#N/A"""</formula>
    </cfRule>
  </conditionalFormatting>
  <conditionalFormatting sqref="C805:E805">
    <cfRule type="expression" dxfId="2577" priority="955">
      <formula>ISERROR(C805)</formula>
    </cfRule>
  </conditionalFormatting>
  <conditionalFormatting sqref="F812">
    <cfRule type="expression" dxfId="2576" priority="952">
      <formula>ISERROR(F812)</formula>
    </cfRule>
  </conditionalFormatting>
  <conditionalFormatting sqref="A813:A822">
    <cfRule type="cellIs" dxfId="2575" priority="947" operator="equal">
      <formula>#REF!</formula>
    </cfRule>
    <cfRule type="cellIs" dxfId="2574" priority="948" operator="equal">
      <formula>"""#N/A"""</formula>
    </cfRule>
  </conditionalFormatting>
  <conditionalFormatting sqref="B812">
    <cfRule type="cellIs" dxfId="2573" priority="944" operator="equal">
      <formula>#REF!</formula>
    </cfRule>
    <cfRule type="cellIs" dxfId="2572" priority="945" operator="equal">
      <formula>"""#N/A"""</formula>
    </cfRule>
  </conditionalFormatting>
  <conditionalFormatting sqref="C812:E812">
    <cfRule type="expression" dxfId="2571" priority="946">
      <formula>ISERROR(C812)</formula>
    </cfRule>
  </conditionalFormatting>
  <conditionalFormatting sqref="F827">
    <cfRule type="expression" dxfId="2570" priority="943">
      <formula>ISERROR(F827)</formula>
    </cfRule>
  </conditionalFormatting>
  <conditionalFormatting sqref="A828:A835 B827:B834">
    <cfRule type="cellIs" dxfId="2569" priority="938" operator="equal">
      <formula>#REF!</formula>
    </cfRule>
    <cfRule type="cellIs" dxfId="2568" priority="939" operator="equal">
      <formula>"""#N/A"""</formula>
    </cfRule>
  </conditionalFormatting>
  <conditionalFormatting sqref="C827:E827">
    <cfRule type="expression" dxfId="2567" priority="937">
      <formula>ISERROR(C827)</formula>
    </cfRule>
  </conditionalFormatting>
  <conditionalFormatting sqref="F837">
    <cfRule type="expression" dxfId="2566" priority="934">
      <formula>ISERROR(F837)</formula>
    </cfRule>
  </conditionalFormatting>
  <conditionalFormatting sqref="F838:F847">
    <cfRule type="cellIs" dxfId="2565" priority="932" operator="equal">
      <formula>#REF!</formula>
    </cfRule>
    <cfRule type="cellIs" dxfId="2564" priority="933" operator="equal">
      <formula>"""#N/A"""</formula>
    </cfRule>
  </conditionalFormatting>
  <conditionalFormatting sqref="A838:A848 B838:B847 F851:F865 A851:A866 B855:B865">
    <cfRule type="cellIs" dxfId="2563" priority="929" operator="equal">
      <formula>#REF!</formula>
    </cfRule>
    <cfRule type="cellIs" dxfId="2562" priority="930" operator="equal">
      <formula>"""#N/A"""</formula>
    </cfRule>
  </conditionalFormatting>
  <conditionalFormatting sqref="C838:E847">
    <cfRule type="expression" dxfId="2561" priority="931">
      <formula>ISERROR(C838)</formula>
    </cfRule>
  </conditionalFormatting>
  <conditionalFormatting sqref="B837:B847">
    <cfRule type="cellIs" dxfId="2560" priority="926" operator="equal">
      <formula>#REF!</formula>
    </cfRule>
    <cfRule type="cellIs" dxfId="2559" priority="927" operator="equal">
      <formula>"""#N/A"""</formula>
    </cfRule>
  </conditionalFormatting>
  <conditionalFormatting sqref="C837:E837">
    <cfRule type="expression" dxfId="2558" priority="928">
      <formula>ISERROR(C837)</formula>
    </cfRule>
  </conditionalFormatting>
  <conditionalFormatting sqref="F850">
    <cfRule type="expression" dxfId="2557" priority="925">
      <formula>ISERROR(F850)</formula>
    </cfRule>
  </conditionalFormatting>
  <conditionalFormatting sqref="B851:B853">
    <cfRule type="cellIs" dxfId="2556" priority="920" operator="equal">
      <formula>#REF!</formula>
    </cfRule>
    <cfRule type="cellIs" dxfId="2555" priority="921" operator="equal">
      <formula>"""#N/A"""</formula>
    </cfRule>
  </conditionalFormatting>
  <conditionalFormatting sqref="C851:E853 D854:E854">
    <cfRule type="expression" dxfId="2554" priority="922">
      <formula>ISERROR(C851)</formula>
    </cfRule>
  </conditionalFormatting>
  <conditionalFormatting sqref="B850:B853 B855:B865">
    <cfRule type="cellIs" dxfId="2553" priority="917" operator="equal">
      <formula>#REF!</formula>
    </cfRule>
    <cfRule type="cellIs" dxfId="2552" priority="918" operator="equal">
      <formula>"""#N/A"""</formula>
    </cfRule>
  </conditionalFormatting>
  <conditionalFormatting sqref="C850:E850">
    <cfRule type="expression" dxfId="2551" priority="919">
      <formula>ISERROR(C850)</formula>
    </cfRule>
  </conditionalFormatting>
  <conditionalFormatting sqref="F868">
    <cfRule type="expression" dxfId="2550" priority="916">
      <formula>ISERROR(F868)</formula>
    </cfRule>
  </conditionalFormatting>
  <conditionalFormatting sqref="F869:F878 A869:A879 B868:B878 F882:F893 A882:A894 B881:B893">
    <cfRule type="cellIs" dxfId="2549" priority="914" operator="equal">
      <formula>#REF!</formula>
    </cfRule>
    <cfRule type="cellIs" dxfId="2548" priority="915" operator="equal">
      <formula>"""#N/A"""</formula>
    </cfRule>
  </conditionalFormatting>
  <conditionalFormatting sqref="C868:E868">
    <cfRule type="expression" dxfId="2547" priority="910">
      <formula>ISERROR(C868)</formula>
    </cfRule>
  </conditionalFormatting>
  <conditionalFormatting sqref="F881">
    <cfRule type="expression" dxfId="2546" priority="907">
      <formula>ISERROR(F881)</formula>
    </cfRule>
  </conditionalFormatting>
  <conditionalFormatting sqref="C881:E881">
    <cfRule type="expression" dxfId="2545" priority="901">
      <formula>ISERROR(C881)</formula>
    </cfRule>
  </conditionalFormatting>
  <conditionalFormatting sqref="F896">
    <cfRule type="expression" dxfId="2544" priority="898">
      <formula>ISERROR(F896)</formula>
    </cfRule>
  </conditionalFormatting>
  <conditionalFormatting sqref="A897:A904 B897:B903">
    <cfRule type="cellIs" dxfId="2543" priority="893" operator="equal">
      <formula>#REF!</formula>
    </cfRule>
    <cfRule type="cellIs" dxfId="2542" priority="894" operator="equal">
      <formula>"""#N/A"""</formula>
    </cfRule>
  </conditionalFormatting>
  <conditionalFormatting sqref="B896:B903 F907:F918 A907:A919 B906:B918 F922:F926 A922:A927 B921:B926">
    <cfRule type="cellIs" dxfId="2541" priority="890" operator="equal">
      <formula>#REF!</formula>
    </cfRule>
    <cfRule type="cellIs" dxfId="2540" priority="891" operator="equal">
      <formula>"""#N/A"""</formula>
    </cfRule>
  </conditionalFormatting>
  <conditionalFormatting sqref="C896:E896">
    <cfRule type="expression" dxfId="2539" priority="892">
      <formula>ISERROR(C896)</formula>
    </cfRule>
  </conditionalFormatting>
  <conditionalFormatting sqref="F906">
    <cfRule type="expression" dxfId="2538" priority="889">
      <formula>ISERROR(F906)</formula>
    </cfRule>
  </conditionalFormatting>
  <conditionalFormatting sqref="C906:E906">
    <cfRule type="expression" dxfId="2537" priority="883">
      <formula>ISERROR(C906)</formula>
    </cfRule>
  </conditionalFormatting>
  <conditionalFormatting sqref="F921">
    <cfRule type="expression" dxfId="2536" priority="880">
      <formula>ISERROR(F921)</formula>
    </cfRule>
  </conditionalFormatting>
  <conditionalFormatting sqref="C921:E921">
    <cfRule type="expression" dxfId="2535" priority="874">
      <formula>ISERROR(C921)</formula>
    </cfRule>
  </conditionalFormatting>
  <conditionalFormatting sqref="F929">
    <cfRule type="expression" dxfId="2534" priority="871">
      <formula>ISERROR(F929)</formula>
    </cfRule>
  </conditionalFormatting>
  <conditionalFormatting sqref="F930:F943">
    <cfRule type="cellIs" dxfId="2533" priority="869" operator="equal">
      <formula>#REF!</formula>
    </cfRule>
    <cfRule type="cellIs" dxfId="2532" priority="870" operator="equal">
      <formula>"""#N/A"""</formula>
    </cfRule>
  </conditionalFormatting>
  <conditionalFormatting sqref="A930:A944 B930:B943">
    <cfRule type="cellIs" dxfId="2531" priority="866" operator="equal">
      <formula>#REF!</formula>
    </cfRule>
    <cfRule type="cellIs" dxfId="2530" priority="867" operator="equal">
      <formula>"""#N/A"""</formula>
    </cfRule>
  </conditionalFormatting>
  <conditionalFormatting sqref="C930:E943">
    <cfRule type="expression" dxfId="2529" priority="868">
      <formula>ISERROR(C930)</formula>
    </cfRule>
  </conditionalFormatting>
  <conditionalFormatting sqref="B929:B943">
    <cfRule type="cellIs" dxfId="2528" priority="863" operator="equal">
      <formula>#REF!</formula>
    </cfRule>
    <cfRule type="cellIs" dxfId="2527" priority="864" operator="equal">
      <formula>"""#N/A"""</formula>
    </cfRule>
  </conditionalFormatting>
  <conditionalFormatting sqref="C929:E929">
    <cfRule type="expression" dxfId="2526" priority="865">
      <formula>ISERROR(C929)</formula>
    </cfRule>
  </conditionalFormatting>
  <conditionalFormatting sqref="F946">
    <cfRule type="expression" dxfId="2525" priority="862">
      <formula>ISERROR(F946)</formula>
    </cfRule>
  </conditionalFormatting>
  <conditionalFormatting sqref="F947:F956 A947:A957 B947:B956">
    <cfRule type="cellIs" dxfId="2524" priority="860" operator="equal">
      <formula>#REF!</formula>
    </cfRule>
    <cfRule type="cellIs" dxfId="2523" priority="861" operator="equal">
      <formula>"""#N/A"""</formula>
    </cfRule>
  </conditionalFormatting>
  <conditionalFormatting sqref="B946:B956 F960:F970 A960:A971 B960:B970">
    <cfRule type="cellIs" dxfId="2522" priority="854" operator="equal">
      <formula>#REF!</formula>
    </cfRule>
    <cfRule type="cellIs" dxfId="2521" priority="855" operator="equal">
      <formula>"""#N/A"""</formula>
    </cfRule>
  </conditionalFormatting>
  <conditionalFormatting sqref="C946:E946">
    <cfRule type="expression" dxfId="2520" priority="856">
      <formula>ISERROR(C946)</formula>
    </cfRule>
  </conditionalFormatting>
  <conditionalFormatting sqref="F959">
    <cfRule type="expression" dxfId="2519" priority="853">
      <formula>ISERROR(F959)</formula>
    </cfRule>
  </conditionalFormatting>
  <conditionalFormatting sqref="B959:B970">
    <cfRule type="cellIs" dxfId="2518" priority="845" operator="equal">
      <formula>#REF!</formula>
    </cfRule>
    <cfRule type="cellIs" dxfId="2517" priority="846" operator="equal">
      <formula>"""#N/A"""</formula>
    </cfRule>
  </conditionalFormatting>
  <conditionalFormatting sqref="C959:E959">
    <cfRule type="expression" dxfId="2516" priority="847">
      <formula>ISERROR(C959)</formula>
    </cfRule>
  </conditionalFormatting>
  <conditionalFormatting sqref="F973">
    <cfRule type="expression" dxfId="2515" priority="844">
      <formula>ISERROR(F973)</formula>
    </cfRule>
  </conditionalFormatting>
  <conditionalFormatting sqref="F974:F982 A974:A983 B973:B982 F986:F992 A986:A993 B985:B992 F996:F1005 A996:A1006 B995:B1005">
    <cfRule type="cellIs" dxfId="2514" priority="842" operator="equal">
      <formula>#REF!</formula>
    </cfRule>
    <cfRule type="cellIs" dxfId="2513" priority="843" operator="equal">
      <formula>"""#N/A"""</formula>
    </cfRule>
  </conditionalFormatting>
  <conditionalFormatting sqref="C973:E973">
    <cfRule type="expression" dxfId="2512" priority="838">
      <formula>ISERROR(C973)</formula>
    </cfRule>
  </conditionalFormatting>
  <conditionalFormatting sqref="F985">
    <cfRule type="expression" dxfId="2511" priority="835">
      <formula>ISERROR(F985)</formula>
    </cfRule>
  </conditionalFormatting>
  <conditionalFormatting sqref="C985:E985">
    <cfRule type="expression" dxfId="2510" priority="829">
      <formula>ISERROR(C985)</formula>
    </cfRule>
  </conditionalFormatting>
  <conditionalFormatting sqref="F995">
    <cfRule type="expression" dxfId="2509" priority="826">
      <formula>ISERROR(F995)</formula>
    </cfRule>
  </conditionalFormatting>
  <conditionalFormatting sqref="C995:E995">
    <cfRule type="expression" dxfId="2508" priority="820">
      <formula>ISERROR(C995)</formula>
    </cfRule>
  </conditionalFormatting>
  <conditionalFormatting sqref="F1008">
    <cfRule type="expression" dxfId="2507" priority="817">
      <formula>ISERROR(F1008)</formula>
    </cfRule>
  </conditionalFormatting>
  <conditionalFormatting sqref="F1009:F1016 A1009:A1017 B1008:B1016">
    <cfRule type="cellIs" dxfId="2506" priority="815" operator="equal">
      <formula>#REF!</formula>
    </cfRule>
    <cfRule type="cellIs" dxfId="2505" priority="816" operator="equal">
      <formula>"""#N/A"""</formula>
    </cfRule>
  </conditionalFormatting>
  <conditionalFormatting sqref="C1008:E1008">
    <cfRule type="expression" dxfId="2504" priority="811">
      <formula>ISERROR(C1008)</formula>
    </cfRule>
  </conditionalFormatting>
  <conditionalFormatting sqref="D258:E258">
    <cfRule type="cellIs" dxfId="2503" priority="599" operator="equal">
      <formula>#REF!</formula>
    </cfRule>
    <cfRule type="cellIs" dxfId="2502" priority="600" operator="equal">
      <formula>"""#N/A"""</formula>
    </cfRule>
  </conditionalFormatting>
  <conditionalFormatting sqref="D258:F258">
    <cfRule type="expression" dxfId="2501" priority="601">
      <formula>ISERROR(D258)</formula>
    </cfRule>
  </conditionalFormatting>
  <conditionalFormatting sqref="D258:E258">
    <cfRule type="cellIs" dxfId="2500" priority="598" operator="equal">
      <formula>"""#N/A"""</formula>
    </cfRule>
  </conditionalFormatting>
  <conditionalFormatting sqref="D258:F258">
    <cfRule type="cellIs" dxfId="2499" priority="597" stopIfTrue="1" operator="equal">
      <formula>"""#N/A"""</formula>
    </cfRule>
  </conditionalFormatting>
  <conditionalFormatting sqref="D88:E88">
    <cfRule type="cellIs" dxfId="2498" priority="684" operator="equal">
      <formula>#REF!</formula>
    </cfRule>
    <cfRule type="cellIs" dxfId="2497" priority="685" operator="equal">
      <formula>"""#N/A"""</formula>
    </cfRule>
  </conditionalFormatting>
  <conditionalFormatting sqref="D88:F88">
    <cfRule type="expression" dxfId="2496" priority="686">
      <formula>ISERROR(D88)</formula>
    </cfRule>
  </conditionalFormatting>
  <conditionalFormatting sqref="D88:E88">
    <cfRule type="cellIs" dxfId="2495" priority="683" operator="equal">
      <formula>"""#N/A"""</formula>
    </cfRule>
  </conditionalFormatting>
  <conditionalFormatting sqref="D88:F88">
    <cfRule type="cellIs" dxfId="2494" priority="682" stopIfTrue="1" operator="equal">
      <formula>"""#N/A"""</formula>
    </cfRule>
  </conditionalFormatting>
  <conditionalFormatting sqref="D98:E98">
    <cfRule type="cellIs" dxfId="2493" priority="679" operator="equal">
      <formula>#REF!</formula>
    </cfRule>
    <cfRule type="cellIs" dxfId="2492" priority="680" operator="equal">
      <formula>"""#N/A"""</formula>
    </cfRule>
  </conditionalFormatting>
  <conditionalFormatting sqref="D98:F98">
    <cfRule type="expression" dxfId="2491" priority="681">
      <formula>ISERROR(D98)</formula>
    </cfRule>
  </conditionalFormatting>
  <conditionalFormatting sqref="D98:E98">
    <cfRule type="cellIs" dxfId="2490" priority="678" operator="equal">
      <formula>"""#N/A"""</formula>
    </cfRule>
  </conditionalFormatting>
  <conditionalFormatting sqref="D98:F98">
    <cfRule type="cellIs" dxfId="2489" priority="677" stopIfTrue="1" operator="equal">
      <formula>"""#N/A"""</formula>
    </cfRule>
  </conditionalFormatting>
  <conditionalFormatting sqref="D108:E108">
    <cfRule type="cellIs" dxfId="2488" priority="674" operator="equal">
      <formula>#REF!</formula>
    </cfRule>
    <cfRule type="cellIs" dxfId="2487" priority="675" operator="equal">
      <formula>"""#N/A"""</formula>
    </cfRule>
  </conditionalFormatting>
  <conditionalFormatting sqref="D108:F108">
    <cfRule type="expression" dxfId="2486" priority="676">
      <formula>ISERROR(D108)</formula>
    </cfRule>
  </conditionalFormatting>
  <conditionalFormatting sqref="D108:E108">
    <cfRule type="cellIs" dxfId="2485" priority="673" operator="equal">
      <formula>"""#N/A"""</formula>
    </cfRule>
  </conditionalFormatting>
  <conditionalFormatting sqref="D108:F108">
    <cfRule type="cellIs" dxfId="2484" priority="672" stopIfTrue="1" operator="equal">
      <formula>"""#N/A"""</formula>
    </cfRule>
  </conditionalFormatting>
  <conditionalFormatting sqref="D118:E118">
    <cfRule type="cellIs" dxfId="2483" priority="669" operator="equal">
      <formula>#REF!</formula>
    </cfRule>
    <cfRule type="cellIs" dxfId="2482" priority="670" operator="equal">
      <formula>"""#N/A"""</formula>
    </cfRule>
  </conditionalFormatting>
  <conditionalFormatting sqref="D118:F118">
    <cfRule type="expression" dxfId="2481" priority="671">
      <formula>ISERROR(D118)</formula>
    </cfRule>
  </conditionalFormatting>
  <conditionalFormatting sqref="D118:E118">
    <cfRule type="cellIs" dxfId="2480" priority="668" operator="equal">
      <formula>"""#N/A"""</formula>
    </cfRule>
  </conditionalFormatting>
  <conditionalFormatting sqref="D118:F118">
    <cfRule type="cellIs" dxfId="2479" priority="667" stopIfTrue="1" operator="equal">
      <formula>"""#N/A"""</formula>
    </cfRule>
  </conditionalFormatting>
  <conditionalFormatting sqref="D128:E128">
    <cfRule type="cellIs" dxfId="2478" priority="664" operator="equal">
      <formula>#REF!</formula>
    </cfRule>
    <cfRule type="cellIs" dxfId="2477" priority="665" operator="equal">
      <formula>"""#N/A"""</formula>
    </cfRule>
  </conditionalFormatting>
  <conditionalFormatting sqref="D128:F128">
    <cfRule type="expression" dxfId="2476" priority="666">
      <formula>ISERROR(D128)</formula>
    </cfRule>
  </conditionalFormatting>
  <conditionalFormatting sqref="D128:E128">
    <cfRule type="cellIs" dxfId="2475" priority="663" operator="equal">
      <formula>"""#N/A"""</formula>
    </cfRule>
  </conditionalFormatting>
  <conditionalFormatting sqref="D128:F128">
    <cfRule type="cellIs" dxfId="2474" priority="662" stopIfTrue="1" operator="equal">
      <formula>"""#N/A"""</formula>
    </cfRule>
  </conditionalFormatting>
  <conditionalFormatting sqref="D137:E137">
    <cfRule type="cellIs" dxfId="2473" priority="659" operator="equal">
      <formula>#REF!</formula>
    </cfRule>
    <cfRule type="cellIs" dxfId="2472" priority="660" operator="equal">
      <formula>"""#N/A"""</formula>
    </cfRule>
  </conditionalFormatting>
  <conditionalFormatting sqref="D137:F137">
    <cfRule type="expression" dxfId="2471" priority="661">
      <formula>ISERROR(D137)</formula>
    </cfRule>
  </conditionalFormatting>
  <conditionalFormatting sqref="D137:E137">
    <cfRule type="cellIs" dxfId="2470" priority="658" operator="equal">
      <formula>"""#N/A"""</formula>
    </cfRule>
  </conditionalFormatting>
  <conditionalFormatting sqref="D137:F137">
    <cfRule type="cellIs" dxfId="2469" priority="657" stopIfTrue="1" operator="equal">
      <formula>"""#N/A"""</formula>
    </cfRule>
  </conditionalFormatting>
  <conditionalFormatting sqref="D146:E146">
    <cfRule type="cellIs" dxfId="2468" priority="654" operator="equal">
      <formula>#REF!</formula>
    </cfRule>
    <cfRule type="cellIs" dxfId="2467" priority="655" operator="equal">
      <formula>"""#N/A"""</formula>
    </cfRule>
  </conditionalFormatting>
  <conditionalFormatting sqref="D146:F146">
    <cfRule type="expression" dxfId="2466" priority="656">
      <formula>ISERROR(D146)</formula>
    </cfRule>
  </conditionalFormatting>
  <conditionalFormatting sqref="D146:E146">
    <cfRule type="cellIs" dxfId="2465" priority="653" operator="equal">
      <formula>"""#N/A"""</formula>
    </cfRule>
  </conditionalFormatting>
  <conditionalFormatting sqref="D146:F146">
    <cfRule type="cellIs" dxfId="2464" priority="652" stopIfTrue="1" operator="equal">
      <formula>"""#N/A"""</formula>
    </cfRule>
  </conditionalFormatting>
  <conditionalFormatting sqref="D165:E165">
    <cfRule type="cellIs" dxfId="2463" priority="649" operator="equal">
      <formula>#REF!</formula>
    </cfRule>
    <cfRule type="cellIs" dxfId="2462" priority="650" operator="equal">
      <formula>"""#N/A"""</formula>
    </cfRule>
  </conditionalFormatting>
  <conditionalFormatting sqref="D165:F165">
    <cfRule type="expression" dxfId="2461" priority="651">
      <formula>ISERROR(D165)</formula>
    </cfRule>
  </conditionalFormatting>
  <conditionalFormatting sqref="D165:E165">
    <cfRule type="cellIs" dxfId="2460" priority="648" operator="equal">
      <formula>"""#N/A"""</formula>
    </cfRule>
  </conditionalFormatting>
  <conditionalFormatting sqref="D165:F165">
    <cfRule type="cellIs" dxfId="2459" priority="647" stopIfTrue="1" operator="equal">
      <formula>"""#N/A"""</formula>
    </cfRule>
  </conditionalFormatting>
  <conditionalFormatting sqref="D175:E175">
    <cfRule type="cellIs" dxfId="2458" priority="644" operator="equal">
      <formula>#REF!</formula>
    </cfRule>
    <cfRule type="cellIs" dxfId="2457" priority="645" operator="equal">
      <formula>"""#N/A"""</formula>
    </cfRule>
  </conditionalFormatting>
  <conditionalFormatting sqref="D175:F175">
    <cfRule type="expression" dxfId="2456" priority="646">
      <formula>ISERROR(D175)</formula>
    </cfRule>
  </conditionalFormatting>
  <conditionalFormatting sqref="D175:E175">
    <cfRule type="cellIs" dxfId="2455" priority="643" operator="equal">
      <formula>"""#N/A"""</formula>
    </cfRule>
  </conditionalFormatting>
  <conditionalFormatting sqref="D175:F175">
    <cfRule type="cellIs" dxfId="2454" priority="642" stopIfTrue="1" operator="equal">
      <formula>"""#N/A"""</formula>
    </cfRule>
  </conditionalFormatting>
  <conditionalFormatting sqref="D183:E183">
    <cfRule type="cellIs" dxfId="2453" priority="639" operator="equal">
      <formula>#REF!</formula>
    </cfRule>
    <cfRule type="cellIs" dxfId="2452" priority="640" operator="equal">
      <formula>"""#N/A"""</formula>
    </cfRule>
  </conditionalFormatting>
  <conditionalFormatting sqref="D183:F183">
    <cfRule type="expression" dxfId="2451" priority="641">
      <formula>ISERROR(D183)</formula>
    </cfRule>
  </conditionalFormatting>
  <conditionalFormatting sqref="D183:E183">
    <cfRule type="cellIs" dxfId="2450" priority="638" operator="equal">
      <formula>"""#N/A"""</formula>
    </cfRule>
  </conditionalFormatting>
  <conditionalFormatting sqref="D183:F183">
    <cfRule type="cellIs" dxfId="2449" priority="637" stopIfTrue="1" operator="equal">
      <formula>"""#N/A"""</formula>
    </cfRule>
  </conditionalFormatting>
  <conditionalFormatting sqref="D193:E193">
    <cfRule type="cellIs" dxfId="2448" priority="634" operator="equal">
      <formula>#REF!</formula>
    </cfRule>
    <cfRule type="cellIs" dxfId="2447" priority="635" operator="equal">
      <formula>"""#N/A"""</formula>
    </cfRule>
  </conditionalFormatting>
  <conditionalFormatting sqref="D193:F193">
    <cfRule type="expression" dxfId="2446" priority="636">
      <formula>ISERROR(D193)</formula>
    </cfRule>
  </conditionalFormatting>
  <conditionalFormatting sqref="D193:E193">
    <cfRule type="cellIs" dxfId="2445" priority="633" operator="equal">
      <formula>"""#N/A"""</formula>
    </cfRule>
  </conditionalFormatting>
  <conditionalFormatting sqref="D193:F193">
    <cfRule type="cellIs" dxfId="2444" priority="632" stopIfTrue="1" operator="equal">
      <formula>"""#N/A"""</formula>
    </cfRule>
  </conditionalFormatting>
  <conditionalFormatting sqref="D204:E204">
    <cfRule type="cellIs" dxfId="2443" priority="629" operator="equal">
      <formula>#REF!</formula>
    </cfRule>
    <cfRule type="cellIs" dxfId="2442" priority="630" operator="equal">
      <formula>"""#N/A"""</formula>
    </cfRule>
  </conditionalFormatting>
  <conditionalFormatting sqref="D204:F204">
    <cfRule type="expression" dxfId="2441" priority="631">
      <formula>ISERROR(D204)</formula>
    </cfRule>
  </conditionalFormatting>
  <conditionalFormatting sqref="D204:E204">
    <cfRule type="cellIs" dxfId="2440" priority="628" operator="equal">
      <formula>"""#N/A"""</formula>
    </cfRule>
  </conditionalFormatting>
  <conditionalFormatting sqref="D204:F204">
    <cfRule type="cellIs" dxfId="2439" priority="627" stopIfTrue="1" operator="equal">
      <formula>"""#N/A"""</formula>
    </cfRule>
  </conditionalFormatting>
  <conditionalFormatting sqref="D211:E211">
    <cfRule type="cellIs" dxfId="2438" priority="624" operator="equal">
      <formula>#REF!</formula>
    </cfRule>
    <cfRule type="cellIs" dxfId="2437" priority="625" operator="equal">
      <formula>"""#N/A"""</formula>
    </cfRule>
  </conditionalFormatting>
  <conditionalFormatting sqref="D211:F211">
    <cfRule type="expression" dxfId="2436" priority="626">
      <formula>ISERROR(D211)</formula>
    </cfRule>
  </conditionalFormatting>
  <conditionalFormatting sqref="D211:E211">
    <cfRule type="cellIs" dxfId="2435" priority="623" operator="equal">
      <formula>"""#N/A"""</formula>
    </cfRule>
  </conditionalFormatting>
  <conditionalFormatting sqref="D211:F211">
    <cfRule type="cellIs" dxfId="2434" priority="622" stopIfTrue="1" operator="equal">
      <formula>"""#N/A"""</formula>
    </cfRule>
  </conditionalFormatting>
  <conditionalFormatting sqref="D219:E219">
    <cfRule type="cellIs" dxfId="2433" priority="619" operator="equal">
      <formula>#REF!</formula>
    </cfRule>
    <cfRule type="cellIs" dxfId="2432" priority="620" operator="equal">
      <formula>"""#N/A"""</formula>
    </cfRule>
  </conditionalFormatting>
  <conditionalFormatting sqref="D219:F219">
    <cfRule type="expression" dxfId="2431" priority="621">
      <formula>ISERROR(D219)</formula>
    </cfRule>
  </conditionalFormatting>
  <conditionalFormatting sqref="D219:E219">
    <cfRule type="cellIs" dxfId="2430" priority="618" operator="equal">
      <formula>"""#N/A"""</formula>
    </cfRule>
  </conditionalFormatting>
  <conditionalFormatting sqref="D219:F219">
    <cfRule type="cellIs" dxfId="2429" priority="617" stopIfTrue="1" operator="equal">
      <formula>"""#N/A"""</formula>
    </cfRule>
  </conditionalFormatting>
  <conditionalFormatting sqref="D227:E227">
    <cfRule type="cellIs" dxfId="2428" priority="614" operator="equal">
      <formula>#REF!</formula>
    </cfRule>
    <cfRule type="cellIs" dxfId="2427" priority="615" operator="equal">
      <formula>"""#N/A"""</formula>
    </cfRule>
  </conditionalFormatting>
  <conditionalFormatting sqref="D227:F227">
    <cfRule type="expression" dxfId="2426" priority="616">
      <formula>ISERROR(D227)</formula>
    </cfRule>
  </conditionalFormatting>
  <conditionalFormatting sqref="D227:E227">
    <cfRule type="cellIs" dxfId="2425" priority="613" operator="equal">
      <formula>"""#N/A"""</formula>
    </cfRule>
  </conditionalFormatting>
  <conditionalFormatting sqref="D227:F227">
    <cfRule type="cellIs" dxfId="2424" priority="612" stopIfTrue="1" operator="equal">
      <formula>"""#N/A"""</formula>
    </cfRule>
  </conditionalFormatting>
  <conditionalFormatting sqref="D237:E237">
    <cfRule type="cellIs" dxfId="2423" priority="609" operator="equal">
      <formula>#REF!</formula>
    </cfRule>
    <cfRule type="cellIs" dxfId="2422" priority="610" operator="equal">
      <formula>"""#N/A"""</formula>
    </cfRule>
  </conditionalFormatting>
  <conditionalFormatting sqref="D237:F237">
    <cfRule type="expression" dxfId="2421" priority="611">
      <formula>ISERROR(D237)</formula>
    </cfRule>
  </conditionalFormatting>
  <conditionalFormatting sqref="D237:E237">
    <cfRule type="cellIs" dxfId="2420" priority="608" operator="equal">
      <formula>"""#N/A"""</formula>
    </cfRule>
  </conditionalFormatting>
  <conditionalFormatting sqref="D237:F237">
    <cfRule type="cellIs" dxfId="2419" priority="607" stopIfTrue="1" operator="equal">
      <formula>"""#N/A"""</formula>
    </cfRule>
  </conditionalFormatting>
  <conditionalFormatting sqref="D247:E247">
    <cfRule type="cellIs" dxfId="2418" priority="604" operator="equal">
      <formula>#REF!</formula>
    </cfRule>
    <cfRule type="cellIs" dxfId="2417" priority="605" operator="equal">
      <formula>"""#N/A"""</formula>
    </cfRule>
  </conditionalFormatting>
  <conditionalFormatting sqref="D247:F247">
    <cfRule type="expression" dxfId="2416" priority="606">
      <formula>ISERROR(D247)</formula>
    </cfRule>
  </conditionalFormatting>
  <conditionalFormatting sqref="D247:E247">
    <cfRule type="cellIs" dxfId="2415" priority="603" operator="equal">
      <formula>"""#N/A"""</formula>
    </cfRule>
  </conditionalFormatting>
  <conditionalFormatting sqref="D247:F247">
    <cfRule type="cellIs" dxfId="2414" priority="602" stopIfTrue="1" operator="equal">
      <formula>"""#N/A"""</formula>
    </cfRule>
  </conditionalFormatting>
  <conditionalFormatting sqref="D286:E286">
    <cfRule type="cellIs" dxfId="2413" priority="594" operator="equal">
      <formula>#REF!</formula>
    </cfRule>
    <cfRule type="cellIs" dxfId="2412" priority="595" operator="equal">
      <formula>"""#N/A"""</formula>
    </cfRule>
  </conditionalFormatting>
  <conditionalFormatting sqref="D286:F286">
    <cfRule type="expression" dxfId="2411" priority="596">
      <formula>ISERROR(D286)</formula>
    </cfRule>
  </conditionalFormatting>
  <conditionalFormatting sqref="D286:E286">
    <cfRule type="cellIs" dxfId="2410" priority="593" operator="equal">
      <formula>"""#N/A"""</formula>
    </cfRule>
  </conditionalFormatting>
  <conditionalFormatting sqref="D286:F286">
    <cfRule type="cellIs" dxfId="2409" priority="592" stopIfTrue="1" operator="equal">
      <formula>"""#N/A"""</formula>
    </cfRule>
  </conditionalFormatting>
  <conditionalFormatting sqref="D19 D20:E20">
    <cfRule type="cellIs" dxfId="2408" priority="589" operator="equal">
      <formula>#REF!</formula>
    </cfRule>
    <cfRule type="cellIs" dxfId="2407" priority="590" operator="equal">
      <formula>"""#N/A"""</formula>
    </cfRule>
  </conditionalFormatting>
  <conditionalFormatting sqref="D19 D20:F20">
    <cfRule type="expression" dxfId="2406" priority="591">
      <formula>ISERROR(D19)</formula>
    </cfRule>
  </conditionalFormatting>
  <conditionalFormatting sqref="D19 D20:E20">
    <cfRule type="cellIs" dxfId="2405" priority="588" operator="equal">
      <formula>"""#N/A"""</formula>
    </cfRule>
  </conditionalFormatting>
  <conditionalFormatting sqref="D19 D20:F20">
    <cfRule type="cellIs" dxfId="2404" priority="587" stopIfTrue="1" operator="equal">
      <formula>"""#N/A"""</formula>
    </cfRule>
  </conditionalFormatting>
  <conditionalFormatting sqref="D26 D27:E27">
    <cfRule type="cellIs" dxfId="2403" priority="584" operator="equal">
      <formula>#REF!</formula>
    </cfRule>
    <cfRule type="cellIs" dxfId="2402" priority="585" operator="equal">
      <formula>"""#N/A"""</formula>
    </cfRule>
  </conditionalFormatting>
  <conditionalFormatting sqref="D26 D27:F27">
    <cfRule type="expression" dxfId="2401" priority="586">
      <formula>ISERROR(D26)</formula>
    </cfRule>
  </conditionalFormatting>
  <conditionalFormatting sqref="D26 D27:E27">
    <cfRule type="cellIs" dxfId="2400" priority="583" operator="equal">
      <formula>"""#N/A"""</formula>
    </cfRule>
  </conditionalFormatting>
  <conditionalFormatting sqref="D26 D27:F27">
    <cfRule type="cellIs" dxfId="2399" priority="582" stopIfTrue="1" operator="equal">
      <formula>"""#N/A"""</formula>
    </cfRule>
  </conditionalFormatting>
  <conditionalFormatting sqref="D37 D38:E38">
    <cfRule type="cellIs" dxfId="2398" priority="579" operator="equal">
      <formula>#REF!</formula>
    </cfRule>
    <cfRule type="cellIs" dxfId="2397" priority="580" operator="equal">
      <formula>"""#N/A"""</formula>
    </cfRule>
  </conditionalFormatting>
  <conditionalFormatting sqref="D37 D38:F38">
    <cfRule type="expression" dxfId="2396" priority="581">
      <formula>ISERROR(D37)</formula>
    </cfRule>
  </conditionalFormatting>
  <conditionalFormatting sqref="D37 D38:E38">
    <cfRule type="cellIs" dxfId="2395" priority="578" operator="equal">
      <formula>"""#N/A"""</formula>
    </cfRule>
  </conditionalFormatting>
  <conditionalFormatting sqref="D37 D38:F38">
    <cfRule type="cellIs" dxfId="2394" priority="577" stopIfTrue="1" operator="equal">
      <formula>"""#N/A"""</formula>
    </cfRule>
  </conditionalFormatting>
  <conditionalFormatting sqref="D48 D49:E49">
    <cfRule type="cellIs" dxfId="2393" priority="569" operator="equal">
      <formula>#REF!</formula>
    </cfRule>
    <cfRule type="cellIs" dxfId="2392" priority="570" operator="equal">
      <formula>"""#N/A"""</formula>
    </cfRule>
  </conditionalFormatting>
  <conditionalFormatting sqref="D48 D49:F49">
    <cfRule type="expression" dxfId="2391" priority="571">
      <formula>ISERROR(D48)</formula>
    </cfRule>
  </conditionalFormatting>
  <conditionalFormatting sqref="D48 D49:E49">
    <cfRule type="cellIs" dxfId="2390" priority="568" operator="equal">
      <formula>"""#N/A"""</formula>
    </cfRule>
  </conditionalFormatting>
  <conditionalFormatting sqref="D48 D49:F49">
    <cfRule type="cellIs" dxfId="2389" priority="567" stopIfTrue="1" operator="equal">
      <formula>"""#N/A"""</formula>
    </cfRule>
  </conditionalFormatting>
  <conditionalFormatting sqref="D59 D60:E60">
    <cfRule type="cellIs" dxfId="2388" priority="564" operator="equal">
      <formula>#REF!</formula>
    </cfRule>
    <cfRule type="cellIs" dxfId="2387" priority="565" operator="equal">
      <formula>"""#N/A"""</formula>
    </cfRule>
  </conditionalFormatting>
  <conditionalFormatting sqref="D59 D60:F60">
    <cfRule type="expression" dxfId="2386" priority="566">
      <formula>ISERROR(D59)</formula>
    </cfRule>
  </conditionalFormatting>
  <conditionalFormatting sqref="D59 D60:E60">
    <cfRule type="cellIs" dxfId="2385" priority="563" operator="equal">
      <formula>"""#N/A"""</formula>
    </cfRule>
  </conditionalFormatting>
  <conditionalFormatting sqref="D59 D60:F60">
    <cfRule type="cellIs" dxfId="2384" priority="562" stopIfTrue="1" operator="equal">
      <formula>"""#N/A"""</formula>
    </cfRule>
  </conditionalFormatting>
  <conditionalFormatting sqref="D70 D71:E71">
    <cfRule type="cellIs" dxfId="2383" priority="559" operator="equal">
      <formula>#REF!</formula>
    </cfRule>
    <cfRule type="cellIs" dxfId="2382" priority="560" operator="equal">
      <formula>"""#N/A"""</formula>
    </cfRule>
  </conditionalFormatting>
  <conditionalFormatting sqref="D70 D71:F71">
    <cfRule type="expression" dxfId="2381" priority="561">
      <formula>ISERROR(D70)</formula>
    </cfRule>
  </conditionalFormatting>
  <conditionalFormatting sqref="D70 D71:E71">
    <cfRule type="cellIs" dxfId="2380" priority="558" operator="equal">
      <formula>"""#N/A"""</formula>
    </cfRule>
  </conditionalFormatting>
  <conditionalFormatting sqref="D70 D71:F71">
    <cfRule type="cellIs" dxfId="2379" priority="557" stopIfTrue="1" operator="equal">
      <formula>"""#N/A"""</formula>
    </cfRule>
  </conditionalFormatting>
  <conditionalFormatting sqref="D79 D80:E80">
    <cfRule type="cellIs" dxfId="2378" priority="554" operator="equal">
      <formula>#REF!</formula>
    </cfRule>
    <cfRule type="cellIs" dxfId="2377" priority="555" operator="equal">
      <formula>"""#N/A"""</formula>
    </cfRule>
  </conditionalFormatting>
  <conditionalFormatting sqref="D79 D80:F80">
    <cfRule type="expression" dxfId="2376" priority="556">
      <formula>ISERROR(D79)</formula>
    </cfRule>
  </conditionalFormatting>
  <conditionalFormatting sqref="D79 D80:E80">
    <cfRule type="cellIs" dxfId="2375" priority="553" operator="equal">
      <formula>"""#N/A"""</formula>
    </cfRule>
  </conditionalFormatting>
  <conditionalFormatting sqref="D79 D80:F80">
    <cfRule type="cellIs" dxfId="2374" priority="552" stopIfTrue="1" operator="equal">
      <formula>"""#N/A"""</formula>
    </cfRule>
  </conditionalFormatting>
  <conditionalFormatting sqref="C611:D611 F611">
    <cfRule type="expression" dxfId="2373" priority="541">
      <formula>ISERROR(C611)</formula>
    </cfRule>
  </conditionalFormatting>
  <conditionalFormatting sqref="C611:D611">
    <cfRule type="cellIs" dxfId="2372" priority="540" stopIfTrue="1" operator="equal">
      <formula>"""#N/A"""</formula>
    </cfRule>
  </conditionalFormatting>
  <conditionalFormatting sqref="C611:D611">
    <cfRule type="expression" dxfId="2371" priority="542">
      <formula>ISERROR(C611)</formula>
    </cfRule>
  </conditionalFormatting>
  <conditionalFormatting sqref="C683:E683">
    <cfRule type="expression" dxfId="2370" priority="533">
      <formula>ISERROR(C683)</formula>
    </cfRule>
  </conditionalFormatting>
  <conditionalFormatting sqref="C683:E683">
    <cfRule type="cellIs" dxfId="2369" priority="532" stopIfTrue="1" operator="equal">
      <formula>"""#N/A"""</formula>
    </cfRule>
  </conditionalFormatting>
  <conditionalFormatting sqref="C699:F699">
    <cfRule type="expression" dxfId="2368" priority="526">
      <formula>ISERROR(C699)</formula>
    </cfRule>
  </conditionalFormatting>
  <conditionalFormatting sqref="C699:F699">
    <cfRule type="cellIs" dxfId="2367" priority="525" stopIfTrue="1" operator="equal">
      <formula>"""#N/A"""</formula>
    </cfRule>
  </conditionalFormatting>
  <conditionalFormatting sqref="C713:F713">
    <cfRule type="expression" dxfId="2366" priority="524">
      <formula>ISERROR(C713)</formula>
    </cfRule>
  </conditionalFormatting>
  <conditionalFormatting sqref="C713:F713">
    <cfRule type="cellIs" dxfId="2365" priority="523" stopIfTrue="1" operator="equal">
      <formula>"""#N/A"""</formula>
    </cfRule>
  </conditionalFormatting>
  <conditionalFormatting sqref="C724:F724">
    <cfRule type="expression" dxfId="2364" priority="522">
      <formula>ISERROR(C724)</formula>
    </cfRule>
  </conditionalFormatting>
  <conditionalFormatting sqref="C724:F724">
    <cfRule type="cellIs" dxfId="2363" priority="521" stopIfTrue="1" operator="equal">
      <formula>"""#N/A"""</formula>
    </cfRule>
  </conditionalFormatting>
  <conditionalFormatting sqref="C735:F735">
    <cfRule type="expression" dxfId="2362" priority="520">
      <formula>ISERROR(C735)</formula>
    </cfRule>
  </conditionalFormatting>
  <conditionalFormatting sqref="C735:F735">
    <cfRule type="cellIs" dxfId="2361" priority="519" stopIfTrue="1" operator="equal">
      <formula>"""#N/A"""</formula>
    </cfRule>
  </conditionalFormatting>
  <conditionalFormatting sqref="C750:F750">
    <cfRule type="expression" dxfId="2360" priority="518">
      <formula>ISERROR(C750)</formula>
    </cfRule>
  </conditionalFormatting>
  <conditionalFormatting sqref="C750:F750">
    <cfRule type="cellIs" dxfId="2359" priority="517" stopIfTrue="1" operator="equal">
      <formula>"""#N/A"""</formula>
    </cfRule>
  </conditionalFormatting>
  <conditionalFormatting sqref="C764:F764">
    <cfRule type="expression" dxfId="2358" priority="516">
      <formula>ISERROR(C764)</formula>
    </cfRule>
  </conditionalFormatting>
  <conditionalFormatting sqref="C764:F764">
    <cfRule type="cellIs" dxfId="2357" priority="515" stopIfTrue="1" operator="equal">
      <formula>"""#N/A"""</formula>
    </cfRule>
  </conditionalFormatting>
  <conditionalFormatting sqref="C782:F782">
    <cfRule type="expression" dxfId="2356" priority="514">
      <formula>ISERROR(C782)</formula>
    </cfRule>
  </conditionalFormatting>
  <conditionalFormatting sqref="C782:F782">
    <cfRule type="cellIs" dxfId="2355" priority="513" stopIfTrue="1" operator="equal">
      <formula>"""#N/A"""</formula>
    </cfRule>
  </conditionalFormatting>
  <conditionalFormatting sqref="C794:F794">
    <cfRule type="expression" dxfId="2354" priority="512">
      <formula>ISERROR(C794)</formula>
    </cfRule>
  </conditionalFormatting>
  <conditionalFormatting sqref="C794:F794">
    <cfRule type="cellIs" dxfId="2353" priority="511" stopIfTrue="1" operator="equal">
      <formula>"""#N/A"""</formula>
    </cfRule>
  </conditionalFormatting>
  <conditionalFormatting sqref="C804:F804">
    <cfRule type="expression" dxfId="2352" priority="510">
      <formula>ISERROR(C804)</formula>
    </cfRule>
  </conditionalFormatting>
  <conditionalFormatting sqref="C804:F804">
    <cfRule type="cellIs" dxfId="2351" priority="509" stopIfTrue="1" operator="equal">
      <formula>"""#N/A"""</formula>
    </cfRule>
  </conditionalFormatting>
  <conditionalFormatting sqref="C811:F811">
    <cfRule type="expression" dxfId="2350" priority="508">
      <formula>ISERROR(C811)</formula>
    </cfRule>
  </conditionalFormatting>
  <conditionalFormatting sqref="C811:F811">
    <cfRule type="cellIs" dxfId="2349" priority="507" stopIfTrue="1" operator="equal">
      <formula>"""#N/A"""</formula>
    </cfRule>
  </conditionalFormatting>
  <conditionalFormatting sqref="C826:F826">
    <cfRule type="expression" dxfId="2348" priority="506">
      <formula>ISERROR(C826)</formula>
    </cfRule>
  </conditionalFormatting>
  <conditionalFormatting sqref="C826:F826">
    <cfRule type="cellIs" dxfId="2347" priority="505" stopIfTrue="1" operator="equal">
      <formula>"""#N/A"""</formula>
    </cfRule>
  </conditionalFormatting>
  <conditionalFormatting sqref="C836:F836">
    <cfRule type="expression" dxfId="2346" priority="504">
      <formula>ISERROR(C836)</formula>
    </cfRule>
  </conditionalFormatting>
  <conditionalFormatting sqref="C836:F836">
    <cfRule type="cellIs" dxfId="2345" priority="503" stopIfTrue="1" operator="equal">
      <formula>"""#N/A"""</formula>
    </cfRule>
  </conditionalFormatting>
  <conditionalFormatting sqref="C849:F849">
    <cfRule type="expression" dxfId="2344" priority="502">
      <formula>ISERROR(C849)</formula>
    </cfRule>
  </conditionalFormatting>
  <conditionalFormatting sqref="C849:F849">
    <cfRule type="cellIs" dxfId="2343" priority="501" stopIfTrue="1" operator="equal">
      <formula>"""#N/A"""</formula>
    </cfRule>
  </conditionalFormatting>
  <conditionalFormatting sqref="C867:F867">
    <cfRule type="expression" dxfId="2342" priority="500">
      <formula>ISERROR(C867)</formula>
    </cfRule>
  </conditionalFormatting>
  <conditionalFormatting sqref="C867:F867">
    <cfRule type="cellIs" dxfId="2341" priority="499" stopIfTrue="1" operator="equal">
      <formula>"""#N/A"""</formula>
    </cfRule>
  </conditionalFormatting>
  <conditionalFormatting sqref="C880:F880">
    <cfRule type="expression" dxfId="2340" priority="498">
      <formula>ISERROR(C880)</formula>
    </cfRule>
  </conditionalFormatting>
  <conditionalFormatting sqref="C880:F880">
    <cfRule type="cellIs" dxfId="2339" priority="497" stopIfTrue="1" operator="equal">
      <formula>"""#N/A"""</formula>
    </cfRule>
  </conditionalFormatting>
  <conditionalFormatting sqref="C895:F895">
    <cfRule type="expression" dxfId="2338" priority="496">
      <formula>ISERROR(C895)</formula>
    </cfRule>
  </conditionalFormatting>
  <conditionalFormatting sqref="C895:F895">
    <cfRule type="cellIs" dxfId="2337" priority="495" stopIfTrue="1" operator="equal">
      <formula>"""#N/A"""</formula>
    </cfRule>
  </conditionalFormatting>
  <conditionalFormatting sqref="C905:F905">
    <cfRule type="expression" dxfId="2336" priority="494">
      <formula>ISERROR(C905)</formula>
    </cfRule>
  </conditionalFormatting>
  <conditionalFormatting sqref="C905:F905">
    <cfRule type="cellIs" dxfId="2335" priority="493" stopIfTrue="1" operator="equal">
      <formula>"""#N/A"""</formula>
    </cfRule>
  </conditionalFormatting>
  <conditionalFormatting sqref="C920:F920">
    <cfRule type="expression" dxfId="2334" priority="492">
      <formula>ISERROR(C920)</formula>
    </cfRule>
  </conditionalFormatting>
  <conditionalFormatting sqref="C920:F920">
    <cfRule type="cellIs" dxfId="2333" priority="491" stopIfTrue="1" operator="equal">
      <formula>"""#N/A"""</formula>
    </cfRule>
  </conditionalFormatting>
  <conditionalFormatting sqref="C928:F928">
    <cfRule type="expression" dxfId="2332" priority="490">
      <formula>ISERROR(C928)</formula>
    </cfRule>
  </conditionalFormatting>
  <conditionalFormatting sqref="C928:F928">
    <cfRule type="cellIs" dxfId="2331" priority="489" stopIfTrue="1" operator="equal">
      <formula>"""#N/A"""</formula>
    </cfRule>
  </conditionalFormatting>
  <conditionalFormatting sqref="C945:F945">
    <cfRule type="expression" dxfId="2330" priority="488">
      <formula>ISERROR(C945)</formula>
    </cfRule>
  </conditionalFormatting>
  <conditionalFormatting sqref="C945:F945">
    <cfRule type="cellIs" dxfId="2329" priority="487" stopIfTrue="1" operator="equal">
      <formula>"""#N/A"""</formula>
    </cfRule>
  </conditionalFormatting>
  <conditionalFormatting sqref="C958:F958">
    <cfRule type="expression" dxfId="2328" priority="486">
      <formula>ISERROR(C958)</formula>
    </cfRule>
  </conditionalFormatting>
  <conditionalFormatting sqref="C958:F958">
    <cfRule type="cellIs" dxfId="2327" priority="485" stopIfTrue="1" operator="equal">
      <formula>"""#N/A"""</formula>
    </cfRule>
  </conditionalFormatting>
  <conditionalFormatting sqref="C972:F972">
    <cfRule type="expression" dxfId="2326" priority="484">
      <formula>ISERROR(C972)</formula>
    </cfRule>
  </conditionalFormatting>
  <conditionalFormatting sqref="C972:F972">
    <cfRule type="cellIs" dxfId="2325" priority="483" stopIfTrue="1" operator="equal">
      <formula>"""#N/A"""</formula>
    </cfRule>
  </conditionalFormatting>
  <conditionalFormatting sqref="C984:F984">
    <cfRule type="expression" dxfId="2324" priority="482">
      <formula>ISERROR(C984)</formula>
    </cfRule>
  </conditionalFormatting>
  <conditionalFormatting sqref="C984:F984">
    <cfRule type="cellIs" dxfId="2323" priority="481" stopIfTrue="1" operator="equal">
      <formula>"""#N/A"""</formula>
    </cfRule>
  </conditionalFormatting>
  <conditionalFormatting sqref="C994:F994">
    <cfRule type="expression" dxfId="2322" priority="480">
      <formula>ISERROR(C994)</formula>
    </cfRule>
  </conditionalFormatting>
  <conditionalFormatting sqref="C994:F994">
    <cfRule type="cellIs" dxfId="2321" priority="479" stopIfTrue="1" operator="equal">
      <formula>"""#N/A"""</formula>
    </cfRule>
  </conditionalFormatting>
  <conditionalFormatting sqref="C1007:F1007">
    <cfRule type="expression" dxfId="2320" priority="478">
      <formula>ISERROR(C1007)</formula>
    </cfRule>
  </conditionalFormatting>
  <conditionalFormatting sqref="C1007:F1007">
    <cfRule type="cellIs" dxfId="2319" priority="477" stopIfTrue="1" operator="equal">
      <formula>"""#N/A"""</formula>
    </cfRule>
  </conditionalFormatting>
  <conditionalFormatting sqref="C680:F680">
    <cfRule type="expression" dxfId="2318" priority="412">
      <formula>ISERROR(C680)</formula>
    </cfRule>
  </conditionalFormatting>
  <conditionalFormatting sqref="C680:E680">
    <cfRule type="cellIs" dxfId="2317" priority="408" stopIfTrue="1" operator="equal">
      <formula>"""#N/A"""</formula>
    </cfRule>
  </conditionalFormatting>
  <conditionalFormatting sqref="A680:B680">
    <cfRule type="containsText" dxfId="2316" priority="411" operator="containsText" text="#N/A">
      <formula>NOT(ISERROR(SEARCH("#N/A",A680)))</formula>
    </cfRule>
  </conditionalFormatting>
  <conditionalFormatting sqref="A680:B680">
    <cfRule type="cellIs" dxfId="2315" priority="409" stopIfTrue="1" operator="equal">
      <formula>#REF!</formula>
    </cfRule>
    <cfRule type="cellIs" dxfId="2314" priority="410" operator="equal">
      <formula>"""#N/A"""</formula>
    </cfRule>
  </conditionalFormatting>
  <conditionalFormatting sqref="A679:B679">
    <cfRule type="cellIs" dxfId="2313" priority="319" operator="equal">
      <formula>#REF!</formula>
    </cfRule>
    <cfRule type="cellIs" dxfId="2312" priority="320" operator="equal">
      <formula>"""#N/A"""</formula>
    </cfRule>
  </conditionalFormatting>
  <conditionalFormatting sqref="F679">
    <cfRule type="cellIs" dxfId="2311" priority="313" operator="equal">
      <formula>#REF!</formula>
    </cfRule>
    <cfRule type="cellIs" dxfId="2310" priority="314" operator="equal">
      <formula>"""#N/A"""</formula>
    </cfRule>
  </conditionalFormatting>
  <conditionalFormatting sqref="E297">
    <cfRule type="cellIs" dxfId="2309" priority="252" operator="equal">
      <formula>#REF!</formula>
    </cfRule>
    <cfRule type="cellIs" dxfId="2308" priority="253" operator="equal">
      <formula>"""#N/A"""</formula>
    </cfRule>
  </conditionalFormatting>
  <conditionalFormatting sqref="E297">
    <cfRule type="expression" dxfId="2307" priority="254">
      <formula>ISERROR(E297)</formula>
    </cfRule>
  </conditionalFormatting>
  <conditionalFormatting sqref="E297">
    <cfRule type="cellIs" dxfId="2306" priority="251" operator="equal">
      <formula>"""#N/A"""</formula>
    </cfRule>
  </conditionalFormatting>
  <conditionalFormatting sqref="E297">
    <cfRule type="cellIs" dxfId="2305" priority="250" stopIfTrue="1" operator="equal">
      <formula>"""#N/A"""</formula>
    </cfRule>
  </conditionalFormatting>
  <conditionalFormatting sqref="F297">
    <cfRule type="expression" dxfId="2304" priority="249">
      <formula>ISERROR(F297)</formula>
    </cfRule>
  </conditionalFormatting>
  <conditionalFormatting sqref="F297">
    <cfRule type="cellIs" dxfId="2303" priority="248" stopIfTrue="1" operator="equal">
      <formula>"""#N/A"""</formula>
    </cfRule>
  </conditionalFormatting>
  <conditionalFormatting sqref="E308">
    <cfRule type="cellIs" dxfId="2302" priority="245" operator="equal">
      <formula>#REF!</formula>
    </cfRule>
    <cfRule type="cellIs" dxfId="2301" priority="246" operator="equal">
      <formula>"""#N/A"""</formula>
    </cfRule>
  </conditionalFormatting>
  <conditionalFormatting sqref="E308">
    <cfRule type="expression" dxfId="2300" priority="247">
      <formula>ISERROR(E308)</formula>
    </cfRule>
  </conditionalFormatting>
  <conditionalFormatting sqref="E308">
    <cfRule type="cellIs" dxfId="2299" priority="244" operator="equal">
      <formula>"""#N/A"""</formula>
    </cfRule>
  </conditionalFormatting>
  <conditionalFormatting sqref="E308">
    <cfRule type="cellIs" dxfId="2298" priority="243" stopIfTrue="1" operator="equal">
      <formula>"""#N/A"""</formula>
    </cfRule>
  </conditionalFormatting>
  <conditionalFormatting sqref="F308">
    <cfRule type="expression" dxfId="2297" priority="242">
      <formula>ISERROR(F308)</formula>
    </cfRule>
  </conditionalFormatting>
  <conditionalFormatting sqref="F308">
    <cfRule type="cellIs" dxfId="2296" priority="241" stopIfTrue="1" operator="equal">
      <formula>"""#N/A"""</formula>
    </cfRule>
  </conditionalFormatting>
  <conditionalFormatting sqref="E318 A269:A274 B270:B274">
    <cfRule type="cellIs" dxfId="2295" priority="238" operator="equal">
      <formula>#REF!</formula>
    </cfRule>
    <cfRule type="cellIs" dxfId="2294" priority="239" operator="equal">
      <formula>"""#N/A"""</formula>
    </cfRule>
  </conditionalFormatting>
  <conditionalFormatting sqref="E318">
    <cfRule type="expression" dxfId="2293" priority="240">
      <formula>ISERROR(E318)</formula>
    </cfRule>
  </conditionalFormatting>
  <conditionalFormatting sqref="E318">
    <cfRule type="cellIs" dxfId="2292" priority="237" operator="equal">
      <formula>"""#N/A"""</formula>
    </cfRule>
  </conditionalFormatting>
  <conditionalFormatting sqref="E318">
    <cfRule type="cellIs" dxfId="2291" priority="236" stopIfTrue="1" operator="equal">
      <formula>"""#N/A"""</formula>
    </cfRule>
  </conditionalFormatting>
  <conditionalFormatting sqref="F318">
    <cfRule type="expression" dxfId="2290" priority="235">
      <formula>ISERROR(F318)</formula>
    </cfRule>
  </conditionalFormatting>
  <conditionalFormatting sqref="F318">
    <cfRule type="cellIs" dxfId="2289" priority="234" stopIfTrue="1" operator="equal">
      <formula>"""#N/A"""</formula>
    </cfRule>
  </conditionalFormatting>
  <conditionalFormatting sqref="E328">
    <cfRule type="cellIs" dxfId="2288" priority="231" operator="equal">
      <formula>#REF!</formula>
    </cfRule>
    <cfRule type="cellIs" dxfId="2287" priority="232" operator="equal">
      <formula>"""#N/A"""</formula>
    </cfRule>
  </conditionalFormatting>
  <conditionalFormatting sqref="E328">
    <cfRule type="expression" dxfId="2286" priority="233">
      <formula>ISERROR(E328)</formula>
    </cfRule>
  </conditionalFormatting>
  <conditionalFormatting sqref="E328">
    <cfRule type="cellIs" dxfId="2285" priority="230" operator="equal">
      <formula>"""#N/A"""</formula>
    </cfRule>
  </conditionalFormatting>
  <conditionalFormatting sqref="E328">
    <cfRule type="cellIs" dxfId="2284" priority="229" stopIfTrue="1" operator="equal">
      <formula>"""#N/A"""</formula>
    </cfRule>
  </conditionalFormatting>
  <conditionalFormatting sqref="F328">
    <cfRule type="expression" dxfId="2283" priority="228">
      <formula>ISERROR(F328)</formula>
    </cfRule>
  </conditionalFormatting>
  <conditionalFormatting sqref="F328">
    <cfRule type="cellIs" dxfId="2282" priority="227" stopIfTrue="1" operator="equal">
      <formula>"""#N/A"""</formula>
    </cfRule>
  </conditionalFormatting>
  <conditionalFormatting sqref="F354">
    <cfRule type="expression" dxfId="2281" priority="226">
      <formula>ISERROR(F354)</formula>
    </cfRule>
  </conditionalFormatting>
  <conditionalFormatting sqref="F365">
    <cfRule type="expression" dxfId="2280" priority="225">
      <formula>ISERROR(F365)</formula>
    </cfRule>
  </conditionalFormatting>
  <conditionalFormatting sqref="F377">
    <cfRule type="expression" dxfId="2279" priority="224">
      <formula>ISERROR(F377)</formula>
    </cfRule>
  </conditionalFormatting>
  <conditionalFormatting sqref="F396">
    <cfRule type="expression" dxfId="2278" priority="223">
      <formula>ISERROR(F396)</formula>
    </cfRule>
  </conditionalFormatting>
  <conditionalFormatting sqref="F406">
    <cfRule type="expression" dxfId="2277" priority="222">
      <formula>ISERROR(F406)</formula>
    </cfRule>
  </conditionalFormatting>
  <conditionalFormatting sqref="F414">
    <cfRule type="expression" dxfId="2276" priority="221">
      <formula>ISERROR(F414)</formula>
    </cfRule>
  </conditionalFormatting>
  <conditionalFormatting sqref="F498">
    <cfRule type="expression" dxfId="2275" priority="220">
      <formula>ISERROR(F498)</formula>
    </cfRule>
  </conditionalFormatting>
  <conditionalFormatting sqref="F683">
    <cfRule type="expression" dxfId="2274" priority="219">
      <formula>ISERROR(F683)</formula>
    </cfRule>
  </conditionalFormatting>
  <conditionalFormatting sqref="F683">
    <cfRule type="cellIs" dxfId="2273" priority="218" stopIfTrue="1" operator="equal">
      <formula>"""#N/A"""</formula>
    </cfRule>
  </conditionalFormatting>
  <conditionalFormatting sqref="F28:F35">
    <cfRule type="expression" dxfId="2272" priority="215">
      <formula>ISERROR(F28)</formula>
    </cfRule>
  </conditionalFormatting>
  <conditionalFormatting sqref="F28:F35">
    <cfRule type="cellIs" dxfId="2271" priority="214" stopIfTrue="1" operator="equal">
      <formula>"""#N/A"""</formula>
    </cfRule>
  </conditionalFormatting>
  <conditionalFormatting sqref="F39:F46">
    <cfRule type="expression" dxfId="2270" priority="213">
      <formula>ISERROR(F39)</formula>
    </cfRule>
  </conditionalFormatting>
  <conditionalFormatting sqref="F39:F46">
    <cfRule type="cellIs" dxfId="2269" priority="212" stopIfTrue="1" operator="equal">
      <formula>"""#N/A"""</formula>
    </cfRule>
  </conditionalFormatting>
  <conditionalFormatting sqref="F50:F57">
    <cfRule type="expression" dxfId="2268" priority="210">
      <formula>ISERROR(F50)</formula>
    </cfRule>
  </conditionalFormatting>
  <conditionalFormatting sqref="F50:F57">
    <cfRule type="cellIs" dxfId="2267" priority="209" stopIfTrue="1" operator="equal">
      <formula>"""#N/A"""</formula>
    </cfRule>
  </conditionalFormatting>
  <conditionalFormatting sqref="F61:F68">
    <cfRule type="expression" dxfId="2266" priority="208">
      <formula>ISERROR(F61)</formula>
    </cfRule>
  </conditionalFormatting>
  <conditionalFormatting sqref="F61:F68">
    <cfRule type="cellIs" dxfId="2265" priority="207" stopIfTrue="1" operator="equal">
      <formula>"""#N/A"""</formula>
    </cfRule>
  </conditionalFormatting>
  <conditionalFormatting sqref="F89:F96">
    <cfRule type="expression" dxfId="2264" priority="202">
      <formula>ISERROR(F89)</formula>
    </cfRule>
  </conditionalFormatting>
  <conditionalFormatting sqref="F89:F96">
    <cfRule type="cellIs" dxfId="2263" priority="201" stopIfTrue="1" operator="equal">
      <formula>"""#N/A"""</formula>
    </cfRule>
  </conditionalFormatting>
  <conditionalFormatting sqref="F99:F106">
    <cfRule type="expression" dxfId="2262" priority="200">
      <formula>ISERROR(F99)</formula>
    </cfRule>
  </conditionalFormatting>
  <conditionalFormatting sqref="F99:F106">
    <cfRule type="cellIs" dxfId="2261" priority="199" stopIfTrue="1" operator="equal">
      <formula>"""#N/A"""</formula>
    </cfRule>
  </conditionalFormatting>
  <conditionalFormatting sqref="F109:F116">
    <cfRule type="expression" dxfId="2260" priority="198">
      <formula>ISERROR(F109)</formula>
    </cfRule>
  </conditionalFormatting>
  <conditionalFormatting sqref="F109:F116">
    <cfRule type="cellIs" dxfId="2259" priority="197" stopIfTrue="1" operator="equal">
      <formula>"""#N/A"""</formula>
    </cfRule>
  </conditionalFormatting>
  <conditionalFormatting sqref="F119:F126">
    <cfRule type="expression" dxfId="2258" priority="196">
      <formula>ISERROR(F119)</formula>
    </cfRule>
  </conditionalFormatting>
  <conditionalFormatting sqref="F119:F126">
    <cfRule type="cellIs" dxfId="2257" priority="195" stopIfTrue="1" operator="equal">
      <formula>"""#N/A"""</formula>
    </cfRule>
  </conditionalFormatting>
  <conditionalFormatting sqref="F129:F134">
    <cfRule type="expression" dxfId="2256" priority="194">
      <formula>ISERROR(F129)</formula>
    </cfRule>
  </conditionalFormatting>
  <conditionalFormatting sqref="F129:F134">
    <cfRule type="cellIs" dxfId="2255" priority="193" stopIfTrue="1" operator="equal">
      <formula>"""#N/A"""</formula>
    </cfRule>
  </conditionalFormatting>
  <conditionalFormatting sqref="F138">
    <cfRule type="expression" dxfId="2254" priority="192">
      <formula>ISERROR(F138)</formula>
    </cfRule>
  </conditionalFormatting>
  <conditionalFormatting sqref="F138">
    <cfRule type="cellIs" dxfId="2253" priority="191" stopIfTrue="1" operator="equal">
      <formula>"""#N/A"""</formula>
    </cfRule>
  </conditionalFormatting>
  <conditionalFormatting sqref="F148:F157 F163">
    <cfRule type="expression" dxfId="2252" priority="190">
      <formula>ISERROR(F148)</formula>
    </cfRule>
  </conditionalFormatting>
  <conditionalFormatting sqref="F148:F157 F163">
    <cfRule type="cellIs" dxfId="2251" priority="189" stopIfTrue="1" operator="equal">
      <formula>"""#N/A"""</formula>
    </cfRule>
  </conditionalFormatting>
  <conditionalFormatting sqref="F167:F173">
    <cfRule type="expression" dxfId="2250" priority="186">
      <formula>ISERROR(F167)</formula>
    </cfRule>
  </conditionalFormatting>
  <conditionalFormatting sqref="F167:F173">
    <cfRule type="cellIs" dxfId="2249" priority="185" stopIfTrue="1" operator="equal">
      <formula>"""#N/A"""</formula>
    </cfRule>
  </conditionalFormatting>
  <conditionalFormatting sqref="F185:F191">
    <cfRule type="expression" dxfId="2248" priority="182">
      <formula>ISERROR(F185)</formula>
    </cfRule>
  </conditionalFormatting>
  <conditionalFormatting sqref="F185:F191">
    <cfRule type="cellIs" dxfId="2247" priority="181" stopIfTrue="1" operator="equal">
      <formula>"""#N/A"""</formula>
    </cfRule>
  </conditionalFormatting>
  <conditionalFormatting sqref="F195:F202">
    <cfRule type="expression" dxfId="2246" priority="180">
      <formula>ISERROR(F195)</formula>
    </cfRule>
  </conditionalFormatting>
  <conditionalFormatting sqref="F195:F202">
    <cfRule type="cellIs" dxfId="2245" priority="179" stopIfTrue="1" operator="equal">
      <formula>"""#N/A"""</formula>
    </cfRule>
  </conditionalFormatting>
  <conditionalFormatting sqref="F229:F235">
    <cfRule type="expression" dxfId="2244" priority="172">
      <formula>ISERROR(F229)</formula>
    </cfRule>
  </conditionalFormatting>
  <conditionalFormatting sqref="F229:F235">
    <cfRule type="cellIs" dxfId="2243" priority="171" stopIfTrue="1" operator="equal">
      <formula>"""#N/A"""</formula>
    </cfRule>
  </conditionalFormatting>
  <conditionalFormatting sqref="F239:F245">
    <cfRule type="expression" dxfId="2242" priority="170">
      <formula>ISERROR(F239)</formula>
    </cfRule>
  </conditionalFormatting>
  <conditionalFormatting sqref="F239:F245">
    <cfRule type="cellIs" dxfId="2241" priority="169" stopIfTrue="1" operator="equal">
      <formula>"""#N/A"""</formula>
    </cfRule>
  </conditionalFormatting>
  <conditionalFormatting sqref="F249:F256">
    <cfRule type="expression" dxfId="2240" priority="168">
      <formula>ISERROR(F249)</formula>
    </cfRule>
  </conditionalFormatting>
  <conditionalFormatting sqref="F249:F256">
    <cfRule type="cellIs" dxfId="2239" priority="167" stopIfTrue="1" operator="equal">
      <formula>"""#N/A"""</formula>
    </cfRule>
  </conditionalFormatting>
  <conditionalFormatting sqref="F260:F267">
    <cfRule type="expression" dxfId="2238" priority="166">
      <formula>ISERROR(F260)</formula>
    </cfRule>
  </conditionalFormatting>
  <conditionalFormatting sqref="F260:F267">
    <cfRule type="cellIs" dxfId="2237" priority="165" stopIfTrue="1" operator="equal">
      <formula>"""#N/A"""</formula>
    </cfRule>
  </conditionalFormatting>
  <conditionalFormatting sqref="F288:F295">
    <cfRule type="expression" dxfId="2236" priority="164">
      <formula>ISERROR(F288)</formula>
    </cfRule>
  </conditionalFormatting>
  <conditionalFormatting sqref="F288:F295">
    <cfRule type="cellIs" dxfId="2235" priority="163" stopIfTrue="1" operator="equal">
      <formula>"""#N/A"""</formula>
    </cfRule>
  </conditionalFormatting>
  <conditionalFormatting sqref="F299:F306">
    <cfRule type="expression" dxfId="2234" priority="162">
      <formula>ISERROR(F299)</formula>
    </cfRule>
  </conditionalFormatting>
  <conditionalFormatting sqref="F299:F306">
    <cfRule type="cellIs" dxfId="2233" priority="161" stopIfTrue="1" operator="equal">
      <formula>"""#N/A"""</formula>
    </cfRule>
  </conditionalFormatting>
  <conditionalFormatting sqref="F310:F315">
    <cfRule type="expression" dxfId="2232" priority="160">
      <formula>ISERROR(F310)</formula>
    </cfRule>
  </conditionalFormatting>
  <conditionalFormatting sqref="F310:F315">
    <cfRule type="cellIs" dxfId="2231" priority="159" stopIfTrue="1" operator="equal">
      <formula>"""#N/A"""</formula>
    </cfRule>
  </conditionalFormatting>
  <conditionalFormatting sqref="F320:F326">
    <cfRule type="expression" dxfId="2230" priority="158">
      <formula>ISERROR(F320)</formula>
    </cfRule>
  </conditionalFormatting>
  <conditionalFormatting sqref="F320:F326">
    <cfRule type="cellIs" dxfId="2229" priority="157" stopIfTrue="1" operator="equal">
      <formula>"""#N/A"""</formula>
    </cfRule>
  </conditionalFormatting>
  <conditionalFormatting sqref="F356:F363">
    <cfRule type="expression" dxfId="2228" priority="150">
      <formula>ISERROR(F356)</formula>
    </cfRule>
  </conditionalFormatting>
  <conditionalFormatting sqref="F356:F363">
    <cfRule type="cellIs" dxfId="2227" priority="149" stopIfTrue="1" operator="equal">
      <formula>"""#N/A"""</formula>
    </cfRule>
  </conditionalFormatting>
  <conditionalFormatting sqref="F367:F375">
    <cfRule type="expression" dxfId="2226" priority="148">
      <formula>ISERROR(F367)</formula>
    </cfRule>
  </conditionalFormatting>
  <conditionalFormatting sqref="F367:F375">
    <cfRule type="cellIs" dxfId="2225" priority="147" stopIfTrue="1" operator="equal">
      <formula>"""#N/A"""</formula>
    </cfRule>
  </conditionalFormatting>
  <conditionalFormatting sqref="F388:F394">
    <cfRule type="expression" dxfId="2224" priority="144">
      <formula>ISERROR(F388)</formula>
    </cfRule>
  </conditionalFormatting>
  <conditionalFormatting sqref="F388:F394">
    <cfRule type="cellIs" dxfId="2223" priority="143" stopIfTrue="1" operator="equal">
      <formula>"""#N/A"""</formula>
    </cfRule>
  </conditionalFormatting>
  <conditionalFormatting sqref="F398:F404">
    <cfRule type="expression" dxfId="2222" priority="142">
      <formula>ISERROR(F398)</formula>
    </cfRule>
  </conditionalFormatting>
  <conditionalFormatting sqref="F398:F404">
    <cfRule type="cellIs" dxfId="2221" priority="141" stopIfTrue="1" operator="equal">
      <formula>"""#N/A"""</formula>
    </cfRule>
  </conditionalFormatting>
  <conditionalFormatting sqref="F424:F431">
    <cfRule type="expression" dxfId="2220" priority="136">
      <formula>ISERROR(F424)</formula>
    </cfRule>
  </conditionalFormatting>
  <conditionalFormatting sqref="F424:F431">
    <cfRule type="cellIs" dxfId="2219" priority="135" stopIfTrue="1" operator="equal">
      <formula>"""#N/A"""</formula>
    </cfRule>
  </conditionalFormatting>
  <conditionalFormatting sqref="F444:F450">
    <cfRule type="expression" dxfId="2218" priority="132">
      <formula>ISERROR(F444)</formula>
    </cfRule>
  </conditionalFormatting>
  <conditionalFormatting sqref="F444:F450">
    <cfRule type="cellIs" dxfId="2217" priority="131" stopIfTrue="1" operator="equal">
      <formula>"""#N/A"""</formula>
    </cfRule>
  </conditionalFormatting>
  <conditionalFormatting sqref="F454:F462">
    <cfRule type="expression" dxfId="2216" priority="130">
      <formula>ISERROR(F454)</formula>
    </cfRule>
  </conditionalFormatting>
  <conditionalFormatting sqref="F454:F462">
    <cfRule type="cellIs" dxfId="2215" priority="129" stopIfTrue="1" operator="equal">
      <formula>"""#N/A"""</formula>
    </cfRule>
  </conditionalFormatting>
  <conditionalFormatting sqref="F500:F506">
    <cfRule type="expression" dxfId="2214" priority="118">
      <formula>ISERROR(F500)</formula>
    </cfRule>
  </conditionalFormatting>
  <conditionalFormatting sqref="F500:F506">
    <cfRule type="cellIs" dxfId="2213" priority="117" stopIfTrue="1" operator="equal">
      <formula>"""#N/A"""</formula>
    </cfRule>
  </conditionalFormatting>
  <conditionalFormatting sqref="F519:F525">
    <cfRule type="expression" dxfId="2212" priority="114">
      <formula>ISERROR(F519)</formula>
    </cfRule>
  </conditionalFormatting>
  <conditionalFormatting sqref="F519:F525">
    <cfRule type="cellIs" dxfId="2211" priority="113" stopIfTrue="1" operator="equal">
      <formula>"""#N/A"""</formula>
    </cfRule>
  </conditionalFormatting>
  <conditionalFormatting sqref="F529:F535">
    <cfRule type="expression" dxfId="2210" priority="112">
      <formula>ISERROR(F529)</formula>
    </cfRule>
  </conditionalFormatting>
  <conditionalFormatting sqref="F529:F535">
    <cfRule type="cellIs" dxfId="2209" priority="111" stopIfTrue="1" operator="equal">
      <formula>"""#N/A"""</formula>
    </cfRule>
  </conditionalFormatting>
  <conditionalFormatting sqref="F539:F545">
    <cfRule type="expression" dxfId="2208" priority="110">
      <formula>ISERROR(F539)</formula>
    </cfRule>
  </conditionalFormatting>
  <conditionalFormatting sqref="F539:F545">
    <cfRule type="cellIs" dxfId="2207" priority="109" stopIfTrue="1" operator="equal">
      <formula>"""#N/A"""</formula>
    </cfRule>
  </conditionalFormatting>
  <conditionalFormatting sqref="F549:F557">
    <cfRule type="expression" dxfId="2206" priority="108">
      <formula>ISERROR(F549)</formula>
    </cfRule>
  </conditionalFormatting>
  <conditionalFormatting sqref="F549:F557">
    <cfRule type="cellIs" dxfId="2205" priority="107" stopIfTrue="1" operator="equal">
      <formula>"""#N/A"""</formula>
    </cfRule>
  </conditionalFormatting>
  <conditionalFormatting sqref="F561:F568">
    <cfRule type="expression" dxfId="2204" priority="106">
      <formula>ISERROR(F561)</formula>
    </cfRule>
  </conditionalFormatting>
  <conditionalFormatting sqref="F561:F568">
    <cfRule type="cellIs" dxfId="2203" priority="105" stopIfTrue="1" operator="equal">
      <formula>"""#N/A"""</formula>
    </cfRule>
  </conditionalFormatting>
  <conditionalFormatting sqref="F572:F579">
    <cfRule type="expression" dxfId="2202" priority="104">
      <formula>ISERROR(F572)</formula>
    </cfRule>
  </conditionalFormatting>
  <conditionalFormatting sqref="F572:F579">
    <cfRule type="cellIs" dxfId="2201" priority="103" stopIfTrue="1" operator="equal">
      <formula>"""#N/A"""</formula>
    </cfRule>
  </conditionalFormatting>
  <conditionalFormatting sqref="F592:F599">
    <cfRule type="expression" dxfId="2200" priority="100">
      <formula>ISERROR(F592)</formula>
    </cfRule>
  </conditionalFormatting>
  <conditionalFormatting sqref="F592:F599">
    <cfRule type="cellIs" dxfId="2199" priority="99" stopIfTrue="1" operator="equal">
      <formula>"""#N/A"""</formula>
    </cfRule>
  </conditionalFormatting>
  <conditionalFormatting sqref="F603:F609">
    <cfRule type="expression" dxfId="2198" priority="98">
      <formula>ISERROR(F603)</formula>
    </cfRule>
  </conditionalFormatting>
  <conditionalFormatting sqref="F603:F609">
    <cfRule type="cellIs" dxfId="2197" priority="97" stopIfTrue="1" operator="equal">
      <formula>"""#N/A"""</formula>
    </cfRule>
  </conditionalFormatting>
  <conditionalFormatting sqref="F628:F635">
    <cfRule type="expression" dxfId="2196" priority="92">
      <formula>ISERROR(F628)</formula>
    </cfRule>
  </conditionalFormatting>
  <conditionalFormatting sqref="F628:F635">
    <cfRule type="cellIs" dxfId="2195" priority="91" stopIfTrue="1" operator="equal">
      <formula>"""#N/A"""</formula>
    </cfRule>
  </conditionalFormatting>
  <conditionalFormatting sqref="F644:F652">
    <cfRule type="expression" dxfId="2194" priority="88">
      <formula>ISERROR(F644)</formula>
    </cfRule>
  </conditionalFormatting>
  <conditionalFormatting sqref="F644:F652">
    <cfRule type="cellIs" dxfId="2193" priority="87" stopIfTrue="1" operator="equal">
      <formula>"""#N/A"""</formula>
    </cfRule>
  </conditionalFormatting>
  <conditionalFormatting sqref="F656:F664">
    <cfRule type="expression" dxfId="2192" priority="86">
      <formula>ISERROR(F656)</formula>
    </cfRule>
  </conditionalFormatting>
  <conditionalFormatting sqref="F656:F664">
    <cfRule type="cellIs" dxfId="2191" priority="85" stopIfTrue="1" operator="equal">
      <formula>"""#N/A"""</formula>
    </cfRule>
  </conditionalFormatting>
  <conditionalFormatting sqref="F675:F677">
    <cfRule type="expression" dxfId="2190" priority="82">
      <formula>ISERROR(F675)</formula>
    </cfRule>
  </conditionalFormatting>
  <conditionalFormatting sqref="F675:F677">
    <cfRule type="cellIs" dxfId="2189" priority="81" stopIfTrue="1" operator="equal">
      <formula>"""#N/A"""</formula>
    </cfRule>
  </conditionalFormatting>
  <conditionalFormatting sqref="F685:F690">
    <cfRule type="expression" dxfId="2188" priority="66">
      <formula>ISERROR(F685)</formula>
    </cfRule>
  </conditionalFormatting>
  <conditionalFormatting sqref="F685:F690">
    <cfRule type="cellIs" dxfId="2187" priority="65" stopIfTrue="1" operator="equal">
      <formula>"""#N/A"""</formula>
    </cfRule>
  </conditionalFormatting>
  <conditionalFormatting sqref="F691:F696">
    <cfRule type="expression" dxfId="2186" priority="64">
      <formula>ISERROR(F691)</formula>
    </cfRule>
  </conditionalFormatting>
  <conditionalFormatting sqref="F691:F696">
    <cfRule type="cellIs" dxfId="2185" priority="63" stopIfTrue="1" operator="equal">
      <formula>"""#N/A"""</formula>
    </cfRule>
  </conditionalFormatting>
  <conditionalFormatting sqref="A268:B268">
    <cfRule type="cellIs" dxfId="2184" priority="60" operator="equal">
      <formula>#REF!</formula>
    </cfRule>
    <cfRule type="cellIs" dxfId="2183" priority="61" operator="equal">
      <formula>"""#N/A"""</formula>
    </cfRule>
  </conditionalFormatting>
  <conditionalFormatting sqref="C268">
    <cfRule type="expression" dxfId="2182" priority="62">
      <formula>ISERROR(C268)</formula>
    </cfRule>
  </conditionalFormatting>
  <conditionalFormatting sqref="F269">
    <cfRule type="expression" dxfId="2181" priority="59">
      <formula>ISERROR(F269)</formula>
    </cfRule>
  </conditionalFormatting>
  <conditionalFormatting sqref="B269">
    <cfRule type="cellIs" dxfId="2180" priority="53" operator="equal">
      <formula>#REF!</formula>
    </cfRule>
    <cfRule type="cellIs" dxfId="2179" priority="54" operator="equal">
      <formula>"""#N/A"""</formula>
    </cfRule>
  </conditionalFormatting>
  <conditionalFormatting sqref="C269:E269">
    <cfRule type="expression" dxfId="2178" priority="55">
      <formula>ISERROR(C269)</formula>
    </cfRule>
  </conditionalFormatting>
  <conditionalFormatting sqref="D268:E268">
    <cfRule type="cellIs" dxfId="2177" priority="50" operator="equal">
      <formula>#REF!</formula>
    </cfRule>
    <cfRule type="cellIs" dxfId="2176" priority="51" operator="equal">
      <formula>"""#N/A"""</formula>
    </cfRule>
  </conditionalFormatting>
  <conditionalFormatting sqref="D268:F268">
    <cfRule type="expression" dxfId="2175" priority="52">
      <formula>ISERROR(D268)</formula>
    </cfRule>
  </conditionalFormatting>
  <conditionalFormatting sqref="D268:E268">
    <cfRule type="cellIs" dxfId="2174" priority="49" operator="equal">
      <formula>"""#N/A"""</formula>
    </cfRule>
  </conditionalFormatting>
  <conditionalFormatting sqref="D268:F268">
    <cfRule type="cellIs" dxfId="2173" priority="48" stopIfTrue="1" operator="equal">
      <formula>"""#N/A"""</formula>
    </cfRule>
  </conditionalFormatting>
  <conditionalFormatting sqref="A275:B275">
    <cfRule type="cellIs" dxfId="2172" priority="43" operator="equal">
      <formula>#REF!</formula>
    </cfRule>
    <cfRule type="cellIs" dxfId="2171" priority="44" operator="equal">
      <formula>"""#N/A"""</formula>
    </cfRule>
  </conditionalFormatting>
  <conditionalFormatting sqref="C275">
    <cfRule type="expression" dxfId="2170" priority="45">
      <formula>ISERROR(C275)</formula>
    </cfRule>
  </conditionalFormatting>
  <conditionalFormatting sqref="F276">
    <cfRule type="expression" dxfId="2169" priority="42">
      <formula>ISERROR(F276)</formula>
    </cfRule>
  </conditionalFormatting>
  <conditionalFormatting sqref="A276:A284 B277:B284">
    <cfRule type="cellIs" dxfId="2168" priority="39" operator="equal">
      <formula>#REF!</formula>
    </cfRule>
    <cfRule type="cellIs" dxfId="2167" priority="40" operator="equal">
      <formula>"""#N/A"""</formula>
    </cfRule>
  </conditionalFormatting>
  <conditionalFormatting sqref="C277:E284">
    <cfRule type="expression" dxfId="2166" priority="41">
      <formula>ISERROR(C277)</formula>
    </cfRule>
  </conditionalFormatting>
  <conditionalFormatting sqref="B276">
    <cfRule type="cellIs" dxfId="2165" priority="36" operator="equal">
      <formula>#REF!</formula>
    </cfRule>
    <cfRule type="cellIs" dxfId="2164" priority="37" operator="equal">
      <formula>"""#N/A"""</formula>
    </cfRule>
  </conditionalFormatting>
  <conditionalFormatting sqref="C276:E276">
    <cfRule type="expression" dxfId="2163" priority="38">
      <formula>ISERROR(C276)</formula>
    </cfRule>
  </conditionalFormatting>
  <conditionalFormatting sqref="D275:E275">
    <cfRule type="cellIs" dxfId="2162" priority="33" operator="equal">
      <formula>#REF!</formula>
    </cfRule>
    <cfRule type="cellIs" dxfId="2161" priority="34" operator="equal">
      <formula>"""#N/A"""</formula>
    </cfRule>
  </conditionalFormatting>
  <conditionalFormatting sqref="D275:F275">
    <cfRule type="expression" dxfId="2160" priority="35">
      <formula>ISERROR(D275)</formula>
    </cfRule>
  </conditionalFormatting>
  <conditionalFormatting sqref="D275:E275">
    <cfRule type="cellIs" dxfId="2159" priority="32" operator="equal">
      <formula>"""#N/A"""</formula>
    </cfRule>
  </conditionalFormatting>
  <conditionalFormatting sqref="D275:F275">
    <cfRule type="cellIs" dxfId="2158" priority="31" stopIfTrue="1" operator="equal">
      <formula>"""#N/A"""</formula>
    </cfRule>
  </conditionalFormatting>
  <conditionalFormatting sqref="F277:F284">
    <cfRule type="expression" dxfId="2157" priority="30">
      <formula>ISERROR(F277)</formula>
    </cfRule>
  </conditionalFormatting>
  <conditionalFormatting sqref="F277:F284">
    <cfRule type="cellIs" dxfId="2156" priority="29" stopIfTrue="1" operator="equal">
      <formula>"""#N/A"""</formula>
    </cfRule>
  </conditionalFormatting>
  <conditionalFormatting sqref="C813:E825">
    <cfRule type="expression" dxfId="2155" priority="11">
      <formula>ISERROR(C813)</formula>
    </cfRule>
  </conditionalFormatting>
  <conditionalFormatting sqref="B854">
    <cfRule type="cellIs" dxfId="2154" priority="8" operator="equal">
      <formula>#REF!</formula>
    </cfRule>
    <cfRule type="cellIs" dxfId="2153" priority="9" operator="equal">
      <formula>"""#N/A"""</formula>
    </cfRule>
  </conditionalFormatting>
  <conditionalFormatting sqref="C854">
    <cfRule type="expression" dxfId="2152" priority="10">
      <formula>ISERROR(C854)</formula>
    </cfRule>
  </conditionalFormatting>
  <conditionalFormatting sqref="B854">
    <cfRule type="cellIs" dxfId="2151" priority="6" operator="equal">
      <formula>#REF!</formula>
    </cfRule>
    <cfRule type="cellIs" dxfId="2150" priority="7" operator="equal">
      <formula>"""#N/A"""</formula>
    </cfRule>
  </conditionalFormatting>
  <conditionalFormatting sqref="F158:F162">
    <cfRule type="cellIs" dxfId="2149" priority="1" stopIfTrue="1" operator="equal">
      <formula>"""#N/A"""</formula>
    </cfRule>
  </conditionalFormatting>
  <conditionalFormatting sqref="B158:B162">
    <cfRule type="cellIs" dxfId="2148" priority="3" operator="equal">
      <formula>#REF!</formula>
    </cfRule>
    <cfRule type="cellIs" dxfId="2147" priority="4" operator="equal">
      <formula>"""#N/A"""</formula>
    </cfRule>
  </conditionalFormatting>
  <conditionalFormatting sqref="C158:E162">
    <cfRule type="expression" dxfId="2146" priority="5">
      <formula>ISERROR(C158)</formula>
    </cfRule>
  </conditionalFormatting>
  <conditionalFormatting sqref="F158:F162">
    <cfRule type="expression" dxfId="2145" priority="2">
      <formula>ISERROR(F158)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6" manualBreakCount="16">
    <brk id="47" max="5" man="1"/>
    <brk id="78" max="5" man="1"/>
    <brk id="127" max="5" man="1"/>
    <brk id="173" max="5" man="1"/>
    <brk id="218" max="5" man="1"/>
    <brk id="295" max="5" man="1"/>
    <brk id="352" max="5" man="1"/>
    <brk id="471" max="5" man="1"/>
    <brk id="526" max="5" man="1"/>
    <brk id="589" max="5" man="1"/>
    <brk id="641" max="5" man="1"/>
    <brk id="678" max="5" man="1"/>
    <brk id="793" max="5" man="1"/>
    <brk id="848" max="5" man="1"/>
    <brk id="903" max="5" man="1"/>
    <brk id="927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95" priority="16">
      <formula>ISERROR(A1)</formula>
    </cfRule>
  </conditionalFormatting>
  <conditionalFormatting sqref="F7:F22">
    <cfRule type="cellIs" dxfId="94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93" priority="14">
      <formula>ISERROR(A1)</formula>
    </cfRule>
  </conditionalFormatting>
  <conditionalFormatting sqref="F7:F22">
    <cfRule type="cellIs" dxfId="92" priority="13" stopIfTrue="1" operator="equal">
      <formula>"""#N/A"""</formula>
    </cfRule>
  </conditionalFormatting>
  <conditionalFormatting sqref="F3:F4 A4:E65535 F7:F65535 A1:C2 M3:IV1048576 E1 Z1:IV1 M2:N2 R2:IV2 A3 C3:E3">
    <cfRule type="expression" dxfId="91" priority="12">
      <formula>ISERROR(A1)</formula>
    </cfRule>
  </conditionalFormatting>
  <conditionalFormatting sqref="F7:F22">
    <cfRule type="cellIs" dxfId="90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89" priority="10">
      <formula>ISERROR(A1)</formula>
    </cfRule>
  </conditionalFormatting>
  <conditionalFormatting sqref="F7:F22">
    <cfRule type="cellIs" dxfId="88" priority="9" stopIfTrue="1" operator="equal">
      <formula>"""#N/A"""</formula>
    </cfRule>
  </conditionalFormatting>
  <conditionalFormatting sqref="F3:F4 A4:E65535 F7:F65535 A1:C2 M3:IV1048576 E1 Z1:IV1 M2:N2 R2:IV2 A3 C3:E3">
    <cfRule type="expression" dxfId="87" priority="8">
      <formula>ISERROR(A1)</formula>
    </cfRule>
  </conditionalFormatting>
  <conditionalFormatting sqref="F7:F22">
    <cfRule type="cellIs" dxfId="86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85" priority="6">
      <formula>ISERROR(A1)</formula>
    </cfRule>
  </conditionalFormatting>
  <conditionalFormatting sqref="F7:F22">
    <cfRule type="cellIs" dxfId="84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83" priority="4">
      <formula>ISERROR(A1)</formula>
    </cfRule>
  </conditionalFormatting>
  <conditionalFormatting sqref="F7:F22">
    <cfRule type="cellIs" dxfId="82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81" priority="2">
      <formula>ISERROR(A1)</formula>
    </cfRule>
  </conditionalFormatting>
  <conditionalFormatting sqref="F7:F22">
    <cfRule type="cellIs" dxfId="80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79" priority="16">
      <formula>ISERROR(A1)</formula>
    </cfRule>
  </conditionalFormatting>
  <conditionalFormatting sqref="F7:F22">
    <cfRule type="cellIs" dxfId="78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77" priority="14">
      <formula>ISERROR(A1)</formula>
    </cfRule>
  </conditionalFormatting>
  <conditionalFormatting sqref="F7:F22">
    <cfRule type="cellIs" dxfId="76" priority="13" stopIfTrue="1" operator="equal">
      <formula>"""#N/A"""</formula>
    </cfRule>
  </conditionalFormatting>
  <conditionalFormatting sqref="F3:F4 A4:E65535 F7:F65535 A1:C2 M3:IV1048576 E1 Z1:IV1 M2:N2 R2:IV2 A3 C3:E3">
    <cfRule type="expression" dxfId="75" priority="12">
      <formula>ISERROR(A1)</formula>
    </cfRule>
  </conditionalFormatting>
  <conditionalFormatting sqref="F7:F22">
    <cfRule type="cellIs" dxfId="74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73" priority="10">
      <formula>ISERROR(A1)</formula>
    </cfRule>
  </conditionalFormatting>
  <conditionalFormatting sqref="F7:F22">
    <cfRule type="cellIs" dxfId="72" priority="9" stopIfTrue="1" operator="equal">
      <formula>"""#N/A"""</formula>
    </cfRule>
  </conditionalFormatting>
  <conditionalFormatting sqref="F3:F4 A4:E65535 F7:F65535 A1:C2 M3:IV1048576 E1 Z1:IV1 M2:N2 R2:IV2 A3 C3:E3">
    <cfRule type="expression" dxfId="71" priority="8">
      <formula>ISERROR(A1)</formula>
    </cfRule>
  </conditionalFormatting>
  <conditionalFormatting sqref="F7:F22">
    <cfRule type="cellIs" dxfId="70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69" priority="6">
      <formula>ISERROR(A1)</formula>
    </cfRule>
  </conditionalFormatting>
  <conditionalFormatting sqref="F7:F22">
    <cfRule type="cellIs" dxfId="68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67" priority="4">
      <formula>ISERROR(A1)</formula>
    </cfRule>
  </conditionalFormatting>
  <conditionalFormatting sqref="F7:F22">
    <cfRule type="cellIs" dxfId="66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65" priority="2">
      <formula>ISERROR(A1)</formula>
    </cfRule>
  </conditionalFormatting>
  <conditionalFormatting sqref="F7:F22">
    <cfRule type="cellIs" dxfId="64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63" priority="16">
      <formula>ISERROR(A1)</formula>
    </cfRule>
  </conditionalFormatting>
  <conditionalFormatting sqref="F7:F22">
    <cfRule type="cellIs" dxfId="62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61" priority="14">
      <formula>ISERROR(A1)</formula>
    </cfRule>
  </conditionalFormatting>
  <conditionalFormatting sqref="F7:F22">
    <cfRule type="cellIs" dxfId="60" priority="13" stopIfTrue="1" operator="equal">
      <formula>"""#N/A"""</formula>
    </cfRule>
  </conditionalFormatting>
  <conditionalFormatting sqref="F3:F4 A4:E65535 F7:F65535 A1:C2 M3:IV1048576 E1 Z1:IV1 M2:N2 R2:IV2 A3 C3:E3">
    <cfRule type="expression" dxfId="59" priority="12">
      <formula>ISERROR(A1)</formula>
    </cfRule>
  </conditionalFormatting>
  <conditionalFormatting sqref="F7:F22">
    <cfRule type="cellIs" dxfId="58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57" priority="10">
      <formula>ISERROR(A1)</formula>
    </cfRule>
  </conditionalFormatting>
  <conditionalFormatting sqref="F7:F22">
    <cfRule type="cellIs" dxfId="56" priority="9" stopIfTrue="1" operator="equal">
      <formula>"""#N/A"""</formula>
    </cfRule>
  </conditionalFormatting>
  <conditionalFormatting sqref="F3:F4 A4:E65535 F7:F65535 A1:C2 M3:IV1048576 E1 Z1:IV1 M2:N2 R2:IV2 A3 C3:E3">
    <cfRule type="expression" dxfId="55" priority="8">
      <formula>ISERROR(A1)</formula>
    </cfRule>
  </conditionalFormatting>
  <conditionalFormatting sqref="F7:F22">
    <cfRule type="cellIs" dxfId="54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53" priority="6">
      <formula>ISERROR(A1)</formula>
    </cfRule>
  </conditionalFormatting>
  <conditionalFormatting sqref="F7:F22">
    <cfRule type="cellIs" dxfId="52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51" priority="4">
      <formula>ISERROR(A1)</formula>
    </cfRule>
  </conditionalFormatting>
  <conditionalFormatting sqref="F7:F22">
    <cfRule type="cellIs" dxfId="50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49" priority="2">
      <formula>ISERROR(A1)</formula>
    </cfRule>
  </conditionalFormatting>
  <conditionalFormatting sqref="F7:F22">
    <cfRule type="cellIs" dxfId="48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47" priority="16">
      <formula>ISERROR(A1)</formula>
    </cfRule>
  </conditionalFormatting>
  <conditionalFormatting sqref="F7:F22">
    <cfRule type="cellIs" dxfId="46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45" priority="14">
      <formula>ISERROR(A1)</formula>
    </cfRule>
  </conditionalFormatting>
  <conditionalFormatting sqref="F7:F22">
    <cfRule type="cellIs" dxfId="44" priority="13" stopIfTrue="1" operator="equal">
      <formula>"""#N/A"""</formula>
    </cfRule>
  </conditionalFormatting>
  <conditionalFormatting sqref="F3:F4 A4:E65535 F7:F65535 A1:C2 M3:IV1048576 E1 Z1:IV1 M2:N2 R2:IV2 A3 C3:E3">
    <cfRule type="expression" dxfId="43" priority="12">
      <formula>ISERROR(A1)</formula>
    </cfRule>
  </conditionalFormatting>
  <conditionalFormatting sqref="F7:F22">
    <cfRule type="cellIs" dxfId="42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41" priority="10">
      <formula>ISERROR(A1)</formula>
    </cfRule>
  </conditionalFormatting>
  <conditionalFormatting sqref="F7:F22">
    <cfRule type="cellIs" dxfId="40" priority="9" stopIfTrue="1" operator="equal">
      <formula>"""#N/A"""</formula>
    </cfRule>
  </conditionalFormatting>
  <conditionalFormatting sqref="F3:F4 A4:E65535 F7:F65535 A1:C2 M3:IV1048576 E1 Z1:IV1 M2:N2 R2:IV2 A3 C3:E3">
    <cfRule type="expression" dxfId="39" priority="8">
      <formula>ISERROR(A1)</formula>
    </cfRule>
  </conditionalFormatting>
  <conditionalFormatting sqref="F7:F22">
    <cfRule type="cellIs" dxfId="38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37" priority="6">
      <formula>ISERROR(A1)</formula>
    </cfRule>
  </conditionalFormatting>
  <conditionalFormatting sqref="F7:F22">
    <cfRule type="cellIs" dxfId="36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35" priority="4">
      <formula>ISERROR(A1)</formula>
    </cfRule>
  </conditionalFormatting>
  <conditionalFormatting sqref="F7:F22">
    <cfRule type="cellIs" dxfId="34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33" priority="2">
      <formula>ISERROR(A1)</formula>
    </cfRule>
  </conditionalFormatting>
  <conditionalFormatting sqref="F7:F22">
    <cfRule type="cellIs" dxfId="32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31" priority="16">
      <formula>ISERROR(A1)</formula>
    </cfRule>
  </conditionalFormatting>
  <conditionalFormatting sqref="F7:F22">
    <cfRule type="cellIs" dxfId="30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9" priority="14">
      <formula>ISERROR(A1)</formula>
    </cfRule>
  </conditionalFormatting>
  <conditionalFormatting sqref="F7:F22">
    <cfRule type="cellIs" dxfId="28" priority="13" stopIfTrue="1" operator="equal">
      <formula>"""#N/A"""</formula>
    </cfRule>
  </conditionalFormatting>
  <conditionalFormatting sqref="F3:F4 A4:E65535 F7:F65535 A1:C2 M3:IV1048576 E1 Z1:IV1 M2:N2 R2:IV2 A3 C3:E3">
    <cfRule type="expression" dxfId="27" priority="12">
      <formula>ISERROR(A1)</formula>
    </cfRule>
  </conditionalFormatting>
  <conditionalFormatting sqref="F7:F22">
    <cfRule type="cellIs" dxfId="26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5" priority="10">
      <formula>ISERROR(A1)</formula>
    </cfRule>
  </conditionalFormatting>
  <conditionalFormatting sqref="F7:F22">
    <cfRule type="cellIs" dxfId="24" priority="9" stopIfTrue="1" operator="equal">
      <formula>"""#N/A"""</formula>
    </cfRule>
  </conditionalFormatting>
  <conditionalFormatting sqref="F3:F4 A4:E65535 F7:F65535 A1:C2 M3:IV1048576 E1 Z1:IV1 M2:N2 R2:IV2 A3 C3:E3">
    <cfRule type="expression" dxfId="23" priority="8">
      <formula>ISERROR(A1)</formula>
    </cfRule>
  </conditionalFormatting>
  <conditionalFormatting sqref="F7:F22">
    <cfRule type="cellIs" dxfId="22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21" priority="6">
      <formula>ISERROR(A1)</formula>
    </cfRule>
  </conditionalFormatting>
  <conditionalFormatting sqref="F7:F22">
    <cfRule type="cellIs" dxfId="20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19" priority="4">
      <formula>ISERROR(A1)</formula>
    </cfRule>
  </conditionalFormatting>
  <conditionalFormatting sqref="F7:F22">
    <cfRule type="cellIs" dxfId="18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7" priority="2">
      <formula>ISERROR(A1)</formula>
    </cfRule>
  </conditionalFormatting>
  <conditionalFormatting sqref="F7:F22">
    <cfRule type="cellIs" dxfId="16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>
      <selection activeCell="I20" sqref="I20:J20"/>
    </sheetView>
  </sheetViews>
  <sheetFormatPr defaultColWidth="12.7109375" defaultRowHeight="12.75" x14ac:dyDescent="0.2"/>
  <cols>
    <col min="1" max="1" width="4.7109375" style="107" customWidth="1"/>
    <col min="2" max="2" width="5.7109375" style="119" customWidth="1"/>
    <col min="3" max="3" width="22.5703125" style="107" bestFit="1" customWidth="1"/>
    <col min="4" max="4" width="13.28515625" style="107" customWidth="1"/>
    <col min="5" max="5" width="7.140625" style="107" customWidth="1"/>
    <col min="6" max="6" width="6.85546875" style="107" customWidth="1"/>
    <col min="7" max="7" width="5.7109375" style="107" customWidth="1"/>
    <col min="8" max="8" width="5.5703125" style="107" customWidth="1"/>
    <col min="9" max="9" width="0.7109375" style="107" customWidth="1"/>
    <col min="10" max="10" width="4.7109375" style="107" customWidth="1"/>
    <col min="11" max="15" width="5.140625" style="141" customWidth="1"/>
    <col min="16" max="16" width="4.7109375" style="141" customWidth="1"/>
    <col min="17" max="24" width="5.140625" style="141" customWidth="1"/>
    <col min="25" max="25" width="9.28515625" style="141" customWidth="1"/>
    <col min="26" max="16384" width="12.7109375" style="107"/>
  </cols>
  <sheetData>
    <row r="1" spans="1:25" s="100" customFormat="1" ht="22.5" x14ac:dyDescent="0.45">
      <c r="A1" s="426" t="s">
        <v>140</v>
      </c>
      <c r="B1" s="426"/>
      <c r="C1" s="427"/>
      <c r="D1" s="99" t="s">
        <v>178</v>
      </c>
      <c r="E1" s="428" t="str">
        <f>Timetable!B1</f>
        <v>SDS Seniors Perth 09/9/15</v>
      </c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30"/>
      <c r="Q1" s="431"/>
      <c r="R1" s="432"/>
      <c r="S1" s="432"/>
      <c r="T1" s="432"/>
      <c r="U1" s="432"/>
      <c r="V1" s="432"/>
      <c r="W1" s="432"/>
      <c r="X1" s="432"/>
      <c r="Y1" s="433"/>
    </row>
    <row r="2" spans="1:25" s="105" customFormat="1" ht="19.5" x14ac:dyDescent="0.4">
      <c r="A2" s="434" t="s">
        <v>179</v>
      </c>
      <c r="B2" s="435"/>
      <c r="C2" s="101"/>
      <c r="D2" s="436"/>
      <c r="E2" s="437"/>
      <c r="F2" s="437"/>
      <c r="G2" s="438"/>
      <c r="H2" s="439"/>
      <c r="I2" s="440"/>
      <c r="J2" s="440"/>
      <c r="K2" s="440"/>
      <c r="L2" s="441"/>
      <c r="M2" s="442"/>
      <c r="N2" s="443"/>
      <c r="O2" s="444"/>
      <c r="P2" s="444"/>
      <c r="Q2" s="445"/>
      <c r="R2" s="102" t="s">
        <v>143</v>
      </c>
      <c r="S2" s="103"/>
      <c r="T2" s="103"/>
      <c r="U2" s="103"/>
      <c r="V2" s="103"/>
      <c r="W2" s="103"/>
      <c r="X2" s="103"/>
      <c r="Y2" s="104"/>
    </row>
    <row r="3" spans="1:25" s="106" customFormat="1" ht="19.5" x14ac:dyDescent="0.4">
      <c r="A3" s="446" t="s">
        <v>27</v>
      </c>
      <c r="B3" s="447"/>
      <c r="C3" s="142"/>
    </row>
    <row r="4" spans="1:25" x14ac:dyDescent="0.2">
      <c r="A4" s="420" t="s">
        <v>144</v>
      </c>
      <c r="B4" s="449" t="s">
        <v>145</v>
      </c>
      <c r="C4" s="421" t="s">
        <v>9</v>
      </c>
      <c r="D4" s="451" t="s">
        <v>10</v>
      </c>
      <c r="E4" s="423" t="s">
        <v>146</v>
      </c>
      <c r="F4" s="423"/>
      <c r="G4" s="417" t="s">
        <v>147</v>
      </c>
      <c r="H4" s="417"/>
      <c r="I4" s="417" t="s">
        <v>148</v>
      </c>
      <c r="J4" s="417"/>
      <c r="K4" s="417"/>
      <c r="L4" s="417" t="s">
        <v>149</v>
      </c>
      <c r="M4" s="417"/>
      <c r="N4" s="417" t="s">
        <v>150</v>
      </c>
      <c r="O4" s="417"/>
      <c r="P4" s="420" t="s">
        <v>151</v>
      </c>
      <c r="Q4" s="417" t="s">
        <v>152</v>
      </c>
      <c r="R4" s="417"/>
      <c r="S4" s="417" t="s">
        <v>153</v>
      </c>
      <c r="T4" s="417"/>
      <c r="U4" s="417" t="s">
        <v>154</v>
      </c>
      <c r="V4" s="417"/>
      <c r="W4" s="417" t="s">
        <v>155</v>
      </c>
      <c r="X4" s="417"/>
      <c r="Y4" s="418" t="s">
        <v>156</v>
      </c>
    </row>
    <row r="5" spans="1:25" x14ac:dyDescent="0.2">
      <c r="A5" s="420"/>
      <c r="B5" s="449"/>
      <c r="C5" s="422"/>
      <c r="D5" s="424"/>
      <c r="E5" s="424"/>
      <c r="F5" s="424"/>
      <c r="G5" s="417"/>
      <c r="H5" s="417"/>
      <c r="I5" s="417"/>
      <c r="J5" s="417"/>
      <c r="K5" s="417"/>
      <c r="L5" s="417"/>
      <c r="M5" s="417"/>
      <c r="N5" s="417"/>
      <c r="O5" s="417"/>
      <c r="P5" s="420"/>
      <c r="Q5" s="417"/>
      <c r="R5" s="417"/>
      <c r="S5" s="417"/>
      <c r="T5" s="417"/>
      <c r="U5" s="417"/>
      <c r="V5" s="417"/>
      <c r="W5" s="417"/>
      <c r="X5" s="417"/>
      <c r="Y5" s="418"/>
    </row>
    <row r="6" spans="1:25" x14ac:dyDescent="0.2">
      <c r="A6" s="448"/>
      <c r="B6" s="450"/>
      <c r="C6" s="423"/>
      <c r="D6" s="425"/>
      <c r="E6" s="425"/>
      <c r="F6" s="425"/>
      <c r="G6" s="419" t="s">
        <v>157</v>
      </c>
      <c r="H6" s="419"/>
      <c r="I6" s="421" t="s">
        <v>157</v>
      </c>
      <c r="J6" s="422"/>
      <c r="K6" s="422"/>
      <c r="L6" s="419" t="s">
        <v>157</v>
      </c>
      <c r="M6" s="419"/>
      <c r="N6" s="419" t="s">
        <v>157</v>
      </c>
      <c r="O6" s="419"/>
      <c r="P6" s="420"/>
      <c r="Q6" s="419" t="s">
        <v>157</v>
      </c>
      <c r="R6" s="419"/>
      <c r="S6" s="419" t="s">
        <v>157</v>
      </c>
      <c r="T6" s="419"/>
      <c r="U6" s="419" t="s">
        <v>157</v>
      </c>
      <c r="V6" s="419"/>
      <c r="W6" s="419" t="s">
        <v>157</v>
      </c>
      <c r="X6" s="419"/>
      <c r="Y6" s="418"/>
    </row>
    <row r="7" spans="1:25" s="112" customFormat="1" ht="18" customHeight="1" x14ac:dyDescent="0.2">
      <c r="A7" s="108">
        <v>1</v>
      </c>
      <c r="B7" s="109"/>
      <c r="C7" s="110" t="e">
        <f t="shared" ref="C7:C22" si="0">VLOOKUP($B7,athletes,2)</f>
        <v>#N/A</v>
      </c>
      <c r="D7" s="110" t="e">
        <f t="shared" ref="D7:D22" si="1">VLOOKUP($B7,athletes,3)</f>
        <v>#N/A</v>
      </c>
      <c r="E7" s="110" t="e">
        <f t="shared" ref="E7:E22" si="2">VLOOKUP($B7,athletes,4)</f>
        <v>#N/A</v>
      </c>
      <c r="F7" s="194"/>
      <c r="G7" s="111"/>
      <c r="H7" s="229"/>
      <c r="I7" s="416"/>
      <c r="J7" s="416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8" spans="1:25" s="112" customFormat="1" ht="18" customHeight="1" x14ac:dyDescent="0.2">
      <c r="A8" s="108">
        <v>2</v>
      </c>
      <c r="B8" s="109"/>
      <c r="C8" s="110" t="e">
        <f t="shared" si="0"/>
        <v>#N/A</v>
      </c>
      <c r="D8" s="110" t="e">
        <f t="shared" si="1"/>
        <v>#N/A</v>
      </c>
      <c r="E8" s="110" t="e">
        <f t="shared" si="2"/>
        <v>#N/A</v>
      </c>
      <c r="F8" s="194"/>
      <c r="G8" s="111"/>
      <c r="H8" s="229"/>
      <c r="I8" s="416"/>
      <c r="J8" s="416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</row>
    <row r="9" spans="1:25" s="112" customFormat="1" ht="18" customHeight="1" x14ac:dyDescent="0.2">
      <c r="A9" s="108">
        <v>3</v>
      </c>
      <c r="B9" s="109"/>
      <c r="C9" s="110" t="e">
        <f t="shared" si="0"/>
        <v>#N/A</v>
      </c>
      <c r="D9" s="110" t="e">
        <f t="shared" si="1"/>
        <v>#N/A</v>
      </c>
      <c r="E9" s="110" t="e">
        <f t="shared" si="2"/>
        <v>#N/A</v>
      </c>
      <c r="F9" s="194"/>
      <c r="G9" s="111"/>
      <c r="H9" s="229"/>
      <c r="I9" s="416"/>
      <c r="J9" s="416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</row>
    <row r="10" spans="1:25" s="112" customFormat="1" ht="18" customHeight="1" x14ac:dyDescent="0.2">
      <c r="A10" s="108">
        <v>4</v>
      </c>
      <c r="B10" s="109"/>
      <c r="C10" s="110" t="e">
        <f t="shared" si="0"/>
        <v>#N/A</v>
      </c>
      <c r="D10" s="110" t="e">
        <f t="shared" si="1"/>
        <v>#N/A</v>
      </c>
      <c r="E10" s="110" t="e">
        <f t="shared" si="2"/>
        <v>#N/A</v>
      </c>
      <c r="F10" s="194"/>
      <c r="G10" s="111"/>
      <c r="H10" s="229"/>
      <c r="I10" s="416"/>
      <c r="J10" s="416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s="112" customFormat="1" ht="18" customHeight="1" x14ac:dyDescent="0.2">
      <c r="A11" s="108">
        <v>5</v>
      </c>
      <c r="B11" s="109"/>
      <c r="C11" s="110" t="e">
        <f t="shared" si="0"/>
        <v>#N/A</v>
      </c>
      <c r="D11" s="110" t="e">
        <f t="shared" si="1"/>
        <v>#N/A</v>
      </c>
      <c r="E11" s="110" t="e">
        <f t="shared" si="2"/>
        <v>#N/A</v>
      </c>
      <c r="F11" s="194"/>
      <c r="G11" s="111"/>
      <c r="H11" s="229"/>
      <c r="I11" s="416"/>
      <c r="J11" s="41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s="112" customFormat="1" ht="18" customHeight="1" x14ac:dyDescent="0.2">
      <c r="A12" s="108">
        <v>6</v>
      </c>
      <c r="B12" s="109"/>
      <c r="C12" s="110" t="e">
        <f t="shared" si="0"/>
        <v>#N/A</v>
      </c>
      <c r="D12" s="110" t="e">
        <f t="shared" si="1"/>
        <v>#N/A</v>
      </c>
      <c r="E12" s="110" t="e">
        <f t="shared" si="2"/>
        <v>#N/A</v>
      </c>
      <c r="F12" s="194"/>
      <c r="G12" s="111"/>
      <c r="H12" s="229"/>
      <c r="I12" s="416"/>
      <c r="J12" s="41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s="112" customFormat="1" ht="18" customHeight="1" x14ac:dyDescent="0.2">
      <c r="A13" s="108">
        <v>7</v>
      </c>
      <c r="B13" s="109"/>
      <c r="C13" s="110" t="e">
        <f t="shared" si="0"/>
        <v>#N/A</v>
      </c>
      <c r="D13" s="110" t="e">
        <f t="shared" si="1"/>
        <v>#N/A</v>
      </c>
      <c r="E13" s="110" t="e">
        <f t="shared" si="2"/>
        <v>#N/A</v>
      </c>
      <c r="F13" s="194"/>
      <c r="G13" s="111"/>
      <c r="H13" s="229"/>
      <c r="I13" s="416"/>
      <c r="J13" s="416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s="112" customFormat="1" ht="18" customHeight="1" x14ac:dyDescent="0.2">
      <c r="A14" s="113">
        <v>8</v>
      </c>
      <c r="B14" s="114"/>
      <c r="C14" s="110" t="e">
        <f t="shared" si="0"/>
        <v>#N/A</v>
      </c>
      <c r="D14" s="110" t="e">
        <f t="shared" si="1"/>
        <v>#N/A</v>
      </c>
      <c r="E14" s="110" t="e">
        <f t="shared" si="2"/>
        <v>#N/A</v>
      </c>
      <c r="F14" s="194"/>
      <c r="G14" s="229"/>
      <c r="H14" s="229"/>
      <c r="I14" s="416"/>
      <c r="J14" s="41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s="112" customFormat="1" ht="18" customHeight="1" x14ac:dyDescent="0.2">
      <c r="A15" s="108">
        <v>9</v>
      </c>
      <c r="B15" s="115"/>
      <c r="C15" s="110" t="e">
        <f t="shared" si="0"/>
        <v>#N/A</v>
      </c>
      <c r="D15" s="110" t="e">
        <f t="shared" si="1"/>
        <v>#N/A</v>
      </c>
      <c r="E15" s="110" t="e">
        <f t="shared" si="2"/>
        <v>#N/A</v>
      </c>
      <c r="F15" s="194"/>
      <c r="G15" s="229"/>
      <c r="H15" s="229"/>
      <c r="I15" s="416"/>
      <c r="J15" s="416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s="112" customFormat="1" ht="18" customHeight="1" x14ac:dyDescent="0.2">
      <c r="A16" s="108">
        <v>10</v>
      </c>
      <c r="B16" s="115"/>
      <c r="C16" s="110" t="e">
        <f t="shared" si="0"/>
        <v>#N/A</v>
      </c>
      <c r="D16" s="110" t="e">
        <f t="shared" si="1"/>
        <v>#N/A</v>
      </c>
      <c r="E16" s="110" t="e">
        <f t="shared" si="2"/>
        <v>#N/A</v>
      </c>
      <c r="F16" s="194"/>
      <c r="G16" s="229"/>
      <c r="H16" s="229"/>
      <c r="I16" s="416"/>
      <c r="J16" s="416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s="112" customFormat="1" ht="18" customHeight="1" x14ac:dyDescent="0.2">
      <c r="A17" s="108">
        <v>11</v>
      </c>
      <c r="B17" s="116"/>
      <c r="C17" s="110" t="e">
        <f t="shared" si="0"/>
        <v>#N/A</v>
      </c>
      <c r="D17" s="110" t="e">
        <f t="shared" si="1"/>
        <v>#N/A</v>
      </c>
      <c r="E17" s="110" t="e">
        <f t="shared" si="2"/>
        <v>#N/A</v>
      </c>
      <c r="F17" s="194"/>
      <c r="G17" s="229"/>
      <c r="H17" s="229"/>
      <c r="I17" s="416"/>
      <c r="J17" s="416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s="112" customFormat="1" ht="18" customHeight="1" x14ac:dyDescent="0.2">
      <c r="A18" s="108">
        <v>12</v>
      </c>
      <c r="B18" s="116"/>
      <c r="C18" s="110" t="e">
        <f t="shared" si="0"/>
        <v>#N/A</v>
      </c>
      <c r="D18" s="110" t="e">
        <f t="shared" si="1"/>
        <v>#N/A</v>
      </c>
      <c r="E18" s="110" t="e">
        <f t="shared" si="2"/>
        <v>#N/A</v>
      </c>
      <c r="F18" s="194"/>
      <c r="G18" s="229"/>
      <c r="H18" s="229"/>
      <c r="I18" s="416"/>
      <c r="J18" s="416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s="112" customFormat="1" ht="18" customHeight="1" x14ac:dyDescent="0.2">
      <c r="A19" s="108">
        <v>13</v>
      </c>
      <c r="B19" s="116"/>
      <c r="C19" s="110" t="e">
        <f t="shared" si="0"/>
        <v>#N/A</v>
      </c>
      <c r="D19" s="110" t="e">
        <f t="shared" si="1"/>
        <v>#N/A</v>
      </c>
      <c r="E19" s="110" t="e">
        <f t="shared" si="2"/>
        <v>#N/A</v>
      </c>
      <c r="F19" s="194"/>
      <c r="G19" s="229"/>
      <c r="H19" s="229"/>
      <c r="I19" s="416"/>
      <c r="J19" s="416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s="112" customFormat="1" ht="18" customHeight="1" x14ac:dyDescent="0.2">
      <c r="A20" s="108">
        <v>14</v>
      </c>
      <c r="B20" s="116"/>
      <c r="C20" s="110" t="e">
        <f t="shared" si="0"/>
        <v>#N/A</v>
      </c>
      <c r="D20" s="110" t="e">
        <f t="shared" si="1"/>
        <v>#N/A</v>
      </c>
      <c r="E20" s="110" t="e">
        <f t="shared" si="2"/>
        <v>#N/A</v>
      </c>
      <c r="F20" s="194"/>
      <c r="G20" s="229"/>
      <c r="H20" s="229"/>
      <c r="I20" s="416"/>
      <c r="J20" s="416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s="112" customFormat="1" ht="18" customHeight="1" x14ac:dyDescent="0.2">
      <c r="A21" s="108">
        <v>15</v>
      </c>
      <c r="B21" s="116"/>
      <c r="C21" s="110" t="e">
        <f t="shared" si="0"/>
        <v>#N/A</v>
      </c>
      <c r="D21" s="110" t="e">
        <f t="shared" si="1"/>
        <v>#N/A</v>
      </c>
      <c r="E21" s="110" t="e">
        <f t="shared" si="2"/>
        <v>#N/A</v>
      </c>
      <c r="F21" s="194"/>
      <c r="G21" s="229"/>
      <c r="H21" s="229"/>
      <c r="I21" s="416"/>
      <c r="J21" s="416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s="112" customFormat="1" ht="18" customHeight="1" x14ac:dyDescent="0.2">
      <c r="A22" s="108">
        <v>16</v>
      </c>
      <c r="B22" s="117"/>
      <c r="C22" s="110" t="e">
        <f t="shared" si="0"/>
        <v>#N/A</v>
      </c>
      <c r="D22" s="110" t="e">
        <f t="shared" si="1"/>
        <v>#N/A</v>
      </c>
      <c r="E22" s="110" t="e">
        <f t="shared" si="2"/>
        <v>#N/A</v>
      </c>
      <c r="F22" s="194"/>
      <c r="G22" s="229"/>
      <c r="H22" s="229"/>
      <c r="I22" s="416"/>
      <c r="J22" s="416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s="118" customFormat="1" ht="14.45" customHeight="1" x14ac:dyDescent="0.2">
      <c r="B23" s="119"/>
      <c r="C23" s="107"/>
      <c r="D23" s="107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t="14.45" customHeight="1" x14ac:dyDescent="0.2">
      <c r="A24" s="120" t="s">
        <v>158</v>
      </c>
      <c r="B24" s="121"/>
      <c r="C24" s="121"/>
      <c r="D24" s="121"/>
      <c r="E24" s="121"/>
      <c r="F24" s="121"/>
      <c r="G24" s="121"/>
      <c r="H24" s="122"/>
      <c r="J24" s="123" t="s">
        <v>158</v>
      </c>
      <c r="K24" s="124"/>
      <c r="L24" s="124"/>
      <c r="M24" s="124"/>
      <c r="N24" s="124"/>
      <c r="O24" s="124"/>
      <c r="P24" s="124"/>
      <c r="Q24" s="125"/>
      <c r="R24" s="125"/>
      <c r="S24" s="125"/>
      <c r="T24" s="124"/>
      <c r="U24" s="124"/>
      <c r="V24" s="124"/>
      <c r="W24" s="195" t="s">
        <v>159</v>
      </c>
      <c r="X24" s="126"/>
      <c r="Y24" s="127"/>
    </row>
    <row r="25" spans="1:25" ht="14.45" customHeight="1" x14ac:dyDescent="0.2">
      <c r="A25" s="196" t="s">
        <v>25</v>
      </c>
      <c r="B25" s="197" t="s">
        <v>134</v>
      </c>
      <c r="C25" s="196" t="s">
        <v>9</v>
      </c>
      <c r="D25" s="196" t="s">
        <v>10</v>
      </c>
      <c r="E25" s="198" t="s">
        <v>157</v>
      </c>
      <c r="F25" s="199"/>
      <c r="G25" s="200"/>
      <c r="H25" s="196" t="s">
        <v>160</v>
      </c>
      <c r="J25" s="198" t="s">
        <v>25</v>
      </c>
      <c r="K25" s="200"/>
      <c r="L25" s="196" t="s">
        <v>134</v>
      </c>
      <c r="M25" s="198" t="s">
        <v>9</v>
      </c>
      <c r="N25" s="199"/>
      <c r="O25" s="199"/>
      <c r="P25" s="200"/>
      <c r="Q25" s="198" t="s">
        <v>10</v>
      </c>
      <c r="R25" s="199"/>
      <c r="S25" s="200"/>
      <c r="T25" s="198" t="s">
        <v>157</v>
      </c>
      <c r="U25" s="200"/>
      <c r="V25" s="199" t="s">
        <v>160</v>
      </c>
      <c r="W25" s="128"/>
      <c r="X25" s="107"/>
      <c r="Y25" s="129"/>
    </row>
    <row r="26" spans="1:25" ht="14.45" customHeight="1" x14ac:dyDescent="0.2">
      <c r="A26" s="130" t="s">
        <v>161</v>
      </c>
      <c r="B26" s="131"/>
      <c r="C26" s="132"/>
      <c r="D26" s="132"/>
      <c r="E26" s="132"/>
      <c r="F26" s="132"/>
      <c r="G26" s="132"/>
      <c r="H26" s="132"/>
      <c r="J26" s="133" t="s">
        <v>162</v>
      </c>
      <c r="K26" s="134"/>
      <c r="L26" s="132"/>
      <c r="M26" s="135"/>
      <c r="N26" s="136"/>
      <c r="O26" s="136"/>
      <c r="P26" s="134"/>
      <c r="Q26" s="137"/>
      <c r="R26" s="138"/>
      <c r="S26" s="139"/>
      <c r="T26" s="132"/>
      <c r="U26" s="132"/>
      <c r="V26" s="135"/>
      <c r="W26" s="128"/>
      <c r="X26" s="107"/>
      <c r="Y26" s="129"/>
    </row>
    <row r="27" spans="1:25" ht="14.45" customHeight="1" x14ac:dyDescent="0.2">
      <c r="A27" s="130" t="s">
        <v>163</v>
      </c>
      <c r="B27" s="131"/>
      <c r="C27" s="132"/>
      <c r="D27" s="132"/>
      <c r="E27" s="132"/>
      <c r="F27" s="132"/>
      <c r="G27" s="132"/>
      <c r="H27" s="132"/>
      <c r="J27" s="133" t="s">
        <v>164</v>
      </c>
      <c r="K27" s="134"/>
      <c r="L27" s="132"/>
      <c r="M27" s="135"/>
      <c r="N27" s="136"/>
      <c r="O27" s="136"/>
      <c r="P27" s="134"/>
      <c r="Q27" s="135"/>
      <c r="R27" s="136"/>
      <c r="S27" s="134"/>
      <c r="T27" s="132"/>
      <c r="U27" s="132"/>
      <c r="V27" s="135"/>
      <c r="W27" s="137"/>
      <c r="X27" s="138"/>
      <c r="Y27" s="139"/>
    </row>
    <row r="28" spans="1:25" ht="14.45" customHeight="1" x14ac:dyDescent="0.2">
      <c r="A28" s="130" t="s">
        <v>165</v>
      </c>
      <c r="B28" s="131"/>
      <c r="C28" s="132"/>
      <c r="D28" s="132"/>
      <c r="E28" s="132"/>
      <c r="F28" s="132"/>
      <c r="G28" s="132"/>
      <c r="H28" s="132"/>
      <c r="J28" s="133" t="s">
        <v>166</v>
      </c>
      <c r="K28" s="134"/>
      <c r="L28" s="132"/>
      <c r="M28" s="135"/>
      <c r="N28" s="136"/>
      <c r="O28" s="136"/>
      <c r="P28" s="134"/>
      <c r="Q28" s="135"/>
      <c r="R28" s="136"/>
      <c r="S28" s="134"/>
      <c r="T28" s="132"/>
      <c r="U28" s="132"/>
      <c r="V28" s="135"/>
      <c r="W28" s="140"/>
      <c r="X28" s="126"/>
      <c r="Y28" s="127"/>
    </row>
    <row r="29" spans="1:25" ht="14.45" customHeight="1" x14ac:dyDescent="0.2">
      <c r="A29" s="130" t="s">
        <v>167</v>
      </c>
      <c r="B29" s="131"/>
      <c r="C29" s="132"/>
      <c r="D29" s="132"/>
      <c r="E29" s="132"/>
      <c r="F29" s="132"/>
      <c r="G29" s="132"/>
      <c r="H29" s="132"/>
      <c r="J29" s="133" t="s">
        <v>168</v>
      </c>
      <c r="K29" s="134"/>
      <c r="L29" s="132"/>
      <c r="M29" s="135"/>
      <c r="N29" s="136"/>
      <c r="O29" s="136"/>
      <c r="P29" s="134"/>
      <c r="Q29" s="135"/>
      <c r="R29" s="136"/>
      <c r="S29" s="134"/>
      <c r="T29" s="132"/>
      <c r="U29" s="132"/>
      <c r="V29" s="135"/>
      <c r="W29" s="137"/>
      <c r="X29" s="138"/>
      <c r="Y29" s="139"/>
    </row>
    <row r="30" spans="1:25" ht="14.45" customHeight="1" x14ac:dyDescent="0.2">
      <c r="A30" s="130" t="s">
        <v>169</v>
      </c>
      <c r="B30" s="131"/>
      <c r="C30" s="132"/>
      <c r="D30" s="132"/>
      <c r="E30" s="132"/>
      <c r="F30" s="132"/>
      <c r="G30" s="132"/>
      <c r="H30" s="132"/>
      <c r="J30" s="133" t="s">
        <v>170</v>
      </c>
      <c r="K30" s="134"/>
      <c r="L30" s="132"/>
      <c r="M30" s="135"/>
      <c r="N30" s="136"/>
      <c r="O30" s="136"/>
      <c r="P30" s="134"/>
      <c r="Q30" s="135"/>
      <c r="R30" s="136"/>
      <c r="S30" s="134"/>
      <c r="T30" s="132"/>
      <c r="U30" s="132"/>
      <c r="V30" s="132"/>
      <c r="W30" s="140"/>
      <c r="X30" s="126"/>
      <c r="Y30" s="127"/>
    </row>
    <row r="31" spans="1:25" ht="14.45" customHeight="1" x14ac:dyDescent="0.2">
      <c r="A31" s="130" t="s">
        <v>171</v>
      </c>
      <c r="B31" s="131"/>
      <c r="C31" s="132"/>
      <c r="D31" s="132"/>
      <c r="E31" s="132"/>
      <c r="F31" s="132"/>
      <c r="G31" s="132"/>
      <c r="H31" s="132"/>
      <c r="J31" s="133" t="s">
        <v>172</v>
      </c>
      <c r="K31" s="134"/>
      <c r="L31" s="132"/>
      <c r="M31" s="135"/>
      <c r="N31" s="136"/>
      <c r="O31" s="136"/>
      <c r="P31" s="134"/>
      <c r="Q31" s="135"/>
      <c r="R31" s="136"/>
      <c r="S31" s="134"/>
      <c r="T31" s="132"/>
      <c r="U31" s="132"/>
      <c r="V31" s="132"/>
      <c r="W31" s="137"/>
      <c r="X31" s="138"/>
      <c r="Y31" s="139"/>
    </row>
    <row r="32" spans="1:25" ht="14.45" customHeight="1" x14ac:dyDescent="0.2">
      <c r="A32" s="130" t="s">
        <v>173</v>
      </c>
      <c r="B32" s="131"/>
      <c r="C32" s="132"/>
      <c r="D32" s="132"/>
      <c r="E32" s="132"/>
      <c r="F32" s="132"/>
      <c r="G32" s="132"/>
      <c r="H32" s="132"/>
      <c r="J32" s="133" t="s">
        <v>174</v>
      </c>
      <c r="K32" s="134"/>
      <c r="L32" s="132"/>
      <c r="M32" s="135"/>
      <c r="N32" s="136"/>
      <c r="O32" s="136"/>
      <c r="P32" s="134"/>
      <c r="Q32" s="135"/>
      <c r="R32" s="136"/>
      <c r="S32" s="134"/>
      <c r="T32" s="132"/>
      <c r="U32" s="132"/>
      <c r="V32" s="132"/>
      <c r="W32" s="195" t="s">
        <v>175</v>
      </c>
      <c r="X32" s="126"/>
      <c r="Y32" s="127"/>
    </row>
    <row r="33" spans="1:25" ht="14.45" customHeight="1" x14ac:dyDescent="0.2">
      <c r="A33" s="130" t="s">
        <v>176</v>
      </c>
      <c r="B33" s="131"/>
      <c r="C33" s="132"/>
      <c r="D33" s="132"/>
      <c r="E33" s="132"/>
      <c r="F33" s="132"/>
      <c r="G33" s="132"/>
      <c r="H33" s="132"/>
      <c r="I33" s="138"/>
      <c r="J33" s="133" t="s">
        <v>177</v>
      </c>
      <c r="K33" s="134"/>
      <c r="L33" s="132"/>
      <c r="M33" s="135"/>
      <c r="N33" s="136"/>
      <c r="O33" s="136"/>
      <c r="P33" s="134"/>
      <c r="Q33" s="135"/>
      <c r="R33" s="136"/>
      <c r="S33" s="134"/>
      <c r="T33" s="132"/>
      <c r="U33" s="132"/>
      <c r="V33" s="132"/>
      <c r="W33" s="137"/>
      <c r="X33" s="138"/>
      <c r="Y33" s="139"/>
    </row>
  </sheetData>
  <sheetProtection selectLockedCells="1"/>
  <mergeCells count="48">
    <mergeCell ref="I22:J22"/>
    <mergeCell ref="I16:J16"/>
    <mergeCell ref="I17:J17"/>
    <mergeCell ref="I18:J18"/>
    <mergeCell ref="I19:J19"/>
    <mergeCell ref="I20:J20"/>
    <mergeCell ref="I21:J21"/>
    <mergeCell ref="W4:X5"/>
    <mergeCell ref="Y4:Y6"/>
    <mergeCell ref="I15:J15"/>
    <mergeCell ref="S6:T6"/>
    <mergeCell ref="U6:V6"/>
    <mergeCell ref="W6:X6"/>
    <mergeCell ref="I7:J7"/>
    <mergeCell ref="I8:J8"/>
    <mergeCell ref="I9:J9"/>
    <mergeCell ref="I10:J10"/>
    <mergeCell ref="I11:J11"/>
    <mergeCell ref="I12:J12"/>
    <mergeCell ref="I13:J13"/>
    <mergeCell ref="I14:J14"/>
    <mergeCell ref="Q6:R6"/>
    <mergeCell ref="P4:P6"/>
    <mergeCell ref="Q4:R5"/>
    <mergeCell ref="S4:T5"/>
    <mergeCell ref="U4:V5"/>
    <mergeCell ref="L4:M5"/>
    <mergeCell ref="N4:O5"/>
    <mergeCell ref="G6:H6"/>
    <mergeCell ref="I6:K6"/>
    <mergeCell ref="L6:M6"/>
    <mergeCell ref="N6:O6"/>
    <mergeCell ref="E4:E6"/>
    <mergeCell ref="F4:F6"/>
    <mergeCell ref="G4:H5"/>
    <mergeCell ref="I4:K5"/>
    <mergeCell ref="A1:C1"/>
    <mergeCell ref="E1:P1"/>
    <mergeCell ref="Q1:Y1"/>
    <mergeCell ref="A2:B2"/>
    <mergeCell ref="D2:G2"/>
    <mergeCell ref="H2:L2"/>
    <mergeCell ref="M2:Q2"/>
    <mergeCell ref="A3:B3"/>
    <mergeCell ref="A4:A6"/>
    <mergeCell ref="B4:B6"/>
    <mergeCell ref="C4:C6"/>
    <mergeCell ref="D4:D6"/>
  </mergeCells>
  <conditionalFormatting sqref="F3:F4 A4:E65535 F7:F65535 M3:IV1048576 E1 Z1:IV1 G3:L65535 D2 M2:N2 R2:IV2 A3 C3:E3 A1:C2">
    <cfRule type="expression" dxfId="15" priority="16">
      <formula>ISERROR(A1)</formula>
    </cfRule>
  </conditionalFormatting>
  <conditionalFormatting sqref="F7:F22">
    <cfRule type="cellIs" dxfId="14" priority="15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13" priority="14">
      <formula>ISERROR(A1)</formula>
    </cfRule>
  </conditionalFormatting>
  <conditionalFormatting sqref="F7:F22">
    <cfRule type="cellIs" dxfId="12" priority="13" stopIfTrue="1" operator="equal">
      <formula>"""#N/A"""</formula>
    </cfRule>
  </conditionalFormatting>
  <conditionalFormatting sqref="F3:F4 A4:E65535 F7:F65535 A1:C2 M3:IV1048576 E1 Z1:IV1 M2:N2 R2:IV2 A3 C3:E3">
    <cfRule type="expression" dxfId="11" priority="12">
      <formula>ISERROR(A1)</formula>
    </cfRule>
  </conditionalFormatting>
  <conditionalFormatting sqref="F7:F22">
    <cfRule type="cellIs" dxfId="10" priority="11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9" priority="10">
      <formula>ISERROR(A1)</formula>
    </cfRule>
  </conditionalFormatting>
  <conditionalFormatting sqref="F7:F22">
    <cfRule type="cellIs" dxfId="8" priority="9" stopIfTrue="1" operator="equal">
      <formula>"""#N/A"""</formula>
    </cfRule>
  </conditionalFormatting>
  <conditionalFormatting sqref="F3:F4 A4:E65535 F7:F65535 A1:C2 M3:IV1048576 E1 Z1:IV1 M2:N2 R2:IV2 A3 C3:E3">
    <cfRule type="expression" dxfId="7" priority="8">
      <formula>ISERROR(A1)</formula>
    </cfRule>
  </conditionalFormatting>
  <conditionalFormatting sqref="F7:F22">
    <cfRule type="cellIs" dxfId="6" priority="7" stopIfTrue="1" operator="equal">
      <formula>"""#N/A"""</formula>
    </cfRule>
  </conditionalFormatting>
  <conditionalFormatting sqref="D2 D3:E65535 F3:F4 P3:Q65535 G3:N65535 F7:F65535 R2:IV1048576 Z1:IV1 M2:N2 E1 O3:O1048576 A4:C1048576 A3 C3">
    <cfRule type="expression" dxfId="5" priority="6">
      <formula>ISERROR(A1)</formula>
    </cfRule>
  </conditionalFormatting>
  <conditionalFormatting sqref="F7:F22">
    <cfRule type="cellIs" dxfId="4" priority="5" stopIfTrue="1" operator="equal">
      <formula>"""#N/A"""</formula>
    </cfRule>
  </conditionalFormatting>
  <conditionalFormatting sqref="F3:F4 K3:L65535 A4:E65535 F7:F65535 A1:C2 M3:IV1048576 E1 Z1:IV1 M2:N2 R2:IV2 A3 C3:E3">
    <cfRule type="expression" dxfId="3" priority="4">
      <formula>ISERROR(A1)</formula>
    </cfRule>
  </conditionalFormatting>
  <conditionalFormatting sqref="F7:F22">
    <cfRule type="cellIs" dxfId="2" priority="3" stopIfTrue="1" operator="equal">
      <formula>"""#N/A"""</formula>
    </cfRule>
  </conditionalFormatting>
  <conditionalFormatting sqref="D3:E65535 F3:F4 P3:Q65535 G3:N65535 D2 F7:F65535 R2:IV1048576 Z1:IV1 M2:N2 E1 O3:O1048576 A4:C1048576 A3 C3">
    <cfRule type="expression" dxfId="1" priority="2">
      <formula>ISERROR(A1)</formula>
    </cfRule>
  </conditionalFormatting>
  <conditionalFormatting sqref="F7:F22">
    <cfRule type="cellIs" dxfId="0" priority="1" stopIfTrue="1" operator="equal">
      <formula>"""#N/A"""</formula>
    </cfRule>
  </conditionalFormatting>
  <pageMargins left="0.19685039370078741" right="0.15748031496062992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&amp;L&amp;A&amp;C&amp;P&amp;D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Zeros="0" view="pageBreakPreview" zoomScaleNormal="100" zoomScaleSheetLayoutView="100" workbookViewId="0">
      <selection activeCell="C6" sqref="C6:C9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94"/>
      <c r="D2" s="8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 t="s">
        <v>35</v>
      </c>
      <c r="D3" s="178" t="s">
        <v>139</v>
      </c>
      <c r="E3" s="179" t="s">
        <v>138</v>
      </c>
      <c r="F3" s="350" t="s">
        <v>180</v>
      </c>
      <c r="G3" s="351"/>
      <c r="H3" s="352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80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81"/>
      <c r="H5" s="73"/>
    </row>
    <row r="6" spans="1:9" ht="27.95" customHeight="1" x14ac:dyDescent="0.25">
      <c r="A6" s="56">
        <v>2</v>
      </c>
      <c r="B6" s="98"/>
      <c r="C6" s="180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81"/>
      <c r="H6" s="73"/>
    </row>
    <row r="7" spans="1:9" ht="27.75" customHeight="1" x14ac:dyDescent="0.25">
      <c r="A7" s="56">
        <v>3</v>
      </c>
      <c r="B7" s="98"/>
      <c r="C7" s="180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81"/>
      <c r="H7" s="73"/>
    </row>
    <row r="8" spans="1:9" ht="27.95" customHeight="1" x14ac:dyDescent="0.25">
      <c r="A8" s="56">
        <v>4</v>
      </c>
      <c r="B8" s="98"/>
      <c r="C8" s="180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81"/>
      <c r="H8" s="73"/>
    </row>
    <row r="9" spans="1:9" ht="27.95" customHeight="1" x14ac:dyDescent="0.25">
      <c r="A9" s="56">
        <v>5</v>
      </c>
      <c r="B9" s="98"/>
      <c r="C9" s="180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81"/>
      <c r="H9" s="73"/>
    </row>
    <row r="10" spans="1:9" ht="27.95" customHeight="1" x14ac:dyDescent="0.25">
      <c r="A10" s="56">
        <v>6</v>
      </c>
      <c r="B10" s="98"/>
      <c r="C10" s="180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81"/>
      <c r="H10" s="73"/>
    </row>
    <row r="11" spans="1:9" ht="27.95" customHeight="1" x14ac:dyDescent="0.25">
      <c r="A11" s="56">
        <v>7</v>
      </c>
      <c r="B11" s="98"/>
      <c r="C11" s="180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81"/>
      <c r="H11" s="73"/>
    </row>
    <row r="12" spans="1:9" ht="27.95" customHeight="1" x14ac:dyDescent="0.25">
      <c r="A12" s="56">
        <v>8</v>
      </c>
      <c r="B12" s="98"/>
      <c r="C12" s="180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81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 t="str">
        <f>C3</f>
        <v>T04</v>
      </c>
      <c r="D16" s="96" t="str">
        <f>D3</f>
        <v>100m Wheelchair</v>
      </c>
      <c r="E16" s="96" t="str">
        <f>E3</f>
        <v>Male/Female</v>
      </c>
      <c r="F16" s="361" t="str">
        <f>F3</f>
        <v>WC A/B</v>
      </c>
      <c r="G16" s="362"/>
      <c r="H16" s="363"/>
    </row>
    <row r="17" spans="1:9" ht="24.95" customHeight="1" x14ac:dyDescent="0.25">
      <c r="A17" s="77" t="s">
        <v>24</v>
      </c>
      <c r="B17" s="211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10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 t="str">
        <f>C3</f>
        <v>T04</v>
      </c>
      <c r="D29" s="96" t="str">
        <f>D16</f>
        <v>100m Wheelchair</v>
      </c>
      <c r="E29" s="96" t="str">
        <f>E16</f>
        <v>Male/Female</v>
      </c>
      <c r="F29" s="361" t="str">
        <f>F16</f>
        <v>WC A/B</v>
      </c>
      <c r="G29" s="362"/>
      <c r="H29" s="363"/>
    </row>
    <row r="30" spans="1:9" ht="24.95" customHeight="1" x14ac:dyDescent="0.25">
      <c r="A30" s="77" t="s">
        <v>24</v>
      </c>
      <c r="B30" s="211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10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 t="str">
        <f>C3</f>
        <v>T04</v>
      </c>
      <c r="D42" s="96" t="str">
        <f>D29</f>
        <v>100m Wheelchair</v>
      </c>
      <c r="E42" s="96" t="str">
        <f>E29</f>
        <v>Male/Female</v>
      </c>
      <c r="F42" s="361" t="str">
        <f>F29</f>
        <v>WC A/B</v>
      </c>
      <c r="G42" s="362"/>
      <c r="H42" s="363"/>
    </row>
    <row r="43" spans="1:8" ht="24.95" customHeight="1" x14ac:dyDescent="0.25">
      <c r="A43" s="77" t="s">
        <v>24</v>
      </c>
      <c r="B43" s="211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10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sheetProtection selectLockedCells="1"/>
  <mergeCells count="23">
    <mergeCell ref="A41:B41"/>
    <mergeCell ref="D41:H41"/>
    <mergeCell ref="A42:B42"/>
    <mergeCell ref="F42:H42"/>
    <mergeCell ref="F43:G43"/>
    <mergeCell ref="D40:H40"/>
    <mergeCell ref="A15:B15"/>
    <mergeCell ref="D15:H15"/>
    <mergeCell ref="A16:B16"/>
    <mergeCell ref="F16:H16"/>
    <mergeCell ref="F17:G17"/>
    <mergeCell ref="D27:H27"/>
    <mergeCell ref="A28:B28"/>
    <mergeCell ref="D28:H28"/>
    <mergeCell ref="A29:B29"/>
    <mergeCell ref="F29:H29"/>
    <mergeCell ref="F30:G30"/>
    <mergeCell ref="D14:H14"/>
    <mergeCell ref="D1:H1"/>
    <mergeCell ref="A2:B2"/>
    <mergeCell ref="A3:B3"/>
    <mergeCell ref="F3:H3"/>
    <mergeCell ref="F4:G4"/>
  </mergeCells>
  <conditionalFormatting sqref="C8:F13 A4:B13 A26:H26 G5:G13 H4:H13 C17:E17 H17 A17:B25 C18:H25 C4:E7 F5:F7">
    <cfRule type="cellIs" dxfId="2144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2143" priority="129">
      <formula>ISERROR(A1)</formula>
    </cfRule>
  </conditionalFormatting>
  <conditionalFormatting sqref="B4:E5 B6:B7 A4:A12 H4:H12 B8:G12 C7:G7 C6:E6 F5:G6">
    <cfRule type="cellIs" dxfId="2142" priority="128" stopIfTrue="1" operator="equal">
      <formula>"""#N/A"""</formula>
    </cfRule>
  </conditionalFormatting>
  <conditionalFormatting sqref="F1:H2 A1:E12 F4:H12">
    <cfRule type="expression" dxfId="2141" priority="127">
      <formula>ISERROR(A1)</formula>
    </cfRule>
  </conditionalFormatting>
  <conditionalFormatting sqref="D3:E3">
    <cfRule type="cellIs" dxfId="2140" priority="126" stopIfTrue="1" operator="equal">
      <formula>"""#N/A"""</formula>
    </cfRule>
  </conditionalFormatting>
  <conditionalFormatting sqref="B21:G25 A17:A25 H17:H25 B17:E20 F18:G20">
    <cfRule type="cellIs" dxfId="2139" priority="125" stopIfTrue="1" operator="equal">
      <formula>"""#N/A"""</formula>
    </cfRule>
  </conditionalFormatting>
  <conditionalFormatting sqref="A16:F16 A17:H25 A14:H14 A15:D15">
    <cfRule type="expression" dxfId="2138" priority="124">
      <formula>ISERROR(A14)</formula>
    </cfRule>
  </conditionalFormatting>
  <conditionalFormatting sqref="D16:F16">
    <cfRule type="cellIs" dxfId="2137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2136" priority="122" stopIfTrue="1" operator="equal">
      <formula>"""#N/A"""</formula>
    </cfRule>
  </conditionalFormatting>
  <conditionalFormatting sqref="F1:H2 F16 D18:G25 F4:H14 C9:E12">
    <cfRule type="expression" dxfId="2135" priority="121">
      <formula>ISERROR(C1)</formula>
    </cfRule>
  </conditionalFormatting>
  <conditionalFormatting sqref="D16:F16">
    <cfRule type="cellIs" dxfId="2134" priority="120" stopIfTrue="1" operator="equal">
      <formula>"""#N/A"""</formula>
    </cfRule>
  </conditionalFormatting>
  <conditionalFormatting sqref="D3:E3">
    <cfRule type="cellIs" dxfId="2133" priority="119" stopIfTrue="1" operator="equal">
      <formula>"""#N/A"""</formula>
    </cfRule>
  </conditionalFormatting>
  <conditionalFormatting sqref="F18:F25">
    <cfRule type="expression" dxfId="2132" priority="118">
      <formula>ISERROR(F18)</formula>
    </cfRule>
  </conditionalFormatting>
  <conditionalFormatting sqref="D3:E3">
    <cfRule type="cellIs" dxfId="2131" priority="117" stopIfTrue="1" operator="equal">
      <formula>"""#N/A"""</formula>
    </cfRule>
  </conditionalFormatting>
  <conditionalFormatting sqref="F5:G12">
    <cfRule type="expression" dxfId="2130" priority="116">
      <formula>ISERROR(F5)</formula>
    </cfRule>
  </conditionalFormatting>
  <conditionalFormatting sqref="D3:E3">
    <cfRule type="cellIs" dxfId="2129" priority="115" stopIfTrue="1" operator="equal">
      <formula>"""#N/A"""</formula>
    </cfRule>
  </conditionalFormatting>
  <conditionalFormatting sqref="D16:F16">
    <cfRule type="cellIs" dxfId="2128" priority="114" stopIfTrue="1" operator="equal">
      <formula>"""#N/A"""</formula>
    </cfRule>
  </conditionalFormatting>
  <conditionalFormatting sqref="D16:F16">
    <cfRule type="cellIs" dxfId="2127" priority="113" stopIfTrue="1" operator="equal">
      <formula>"""#N/A"""</formula>
    </cfRule>
  </conditionalFormatting>
  <conditionalFormatting sqref="F18:F25">
    <cfRule type="expression" dxfId="2126" priority="112">
      <formula>ISERROR(F18)</formula>
    </cfRule>
  </conditionalFormatting>
  <conditionalFormatting sqref="D16:F16">
    <cfRule type="cellIs" dxfId="2125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2124" priority="110" stopIfTrue="1" operator="equal">
      <formula>"""#N/A"""</formula>
    </cfRule>
  </conditionalFormatting>
  <conditionalFormatting sqref="F1:H2 F16 D18:G25 F4:H14 C9:E12 F39:H39">
    <cfRule type="expression" dxfId="2123" priority="109">
      <formula>ISERROR(C1)</formula>
    </cfRule>
  </conditionalFormatting>
  <conditionalFormatting sqref="D16:F16">
    <cfRule type="cellIs" dxfId="2122" priority="108" stopIfTrue="1" operator="equal">
      <formula>"""#N/A"""</formula>
    </cfRule>
  </conditionalFormatting>
  <conditionalFormatting sqref="D3:E3">
    <cfRule type="cellIs" dxfId="2121" priority="107" stopIfTrue="1" operator="equal">
      <formula>"""#N/A"""</formula>
    </cfRule>
  </conditionalFormatting>
  <conditionalFormatting sqref="F18:F25">
    <cfRule type="expression" dxfId="2120" priority="106">
      <formula>ISERROR(F18)</formula>
    </cfRule>
  </conditionalFormatting>
  <conditionalFormatting sqref="D3:E3">
    <cfRule type="cellIs" dxfId="2119" priority="105" stopIfTrue="1" operator="equal">
      <formula>"""#N/A"""</formula>
    </cfRule>
  </conditionalFormatting>
  <conditionalFormatting sqref="F5:G12">
    <cfRule type="expression" dxfId="2118" priority="104">
      <formula>ISERROR(F5)</formula>
    </cfRule>
  </conditionalFormatting>
  <conditionalFormatting sqref="D3:E3">
    <cfRule type="cellIs" dxfId="2117" priority="103" stopIfTrue="1" operator="equal">
      <formula>"""#N/A"""</formula>
    </cfRule>
  </conditionalFormatting>
  <conditionalFormatting sqref="D16:F16">
    <cfRule type="cellIs" dxfId="2116" priority="102" stopIfTrue="1" operator="equal">
      <formula>"""#N/A"""</formula>
    </cfRule>
  </conditionalFormatting>
  <conditionalFormatting sqref="D16:F16">
    <cfRule type="cellIs" dxfId="2115" priority="101" stopIfTrue="1" operator="equal">
      <formula>"""#N/A"""</formula>
    </cfRule>
  </conditionalFormatting>
  <conditionalFormatting sqref="F18:F25">
    <cfRule type="expression" dxfId="2114" priority="100">
      <formula>ISERROR(F18)</formula>
    </cfRule>
  </conditionalFormatting>
  <conditionalFormatting sqref="D16:F16">
    <cfRule type="cellIs" dxfId="2113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2112" priority="98" stopIfTrue="1" operator="equal">
      <formula>"""#N/A"""</formula>
    </cfRule>
  </conditionalFormatting>
  <conditionalFormatting sqref="F1:H2 F16 D18:G25 F4:H14 C9:E12 F39:H39">
    <cfRule type="expression" dxfId="2111" priority="97">
      <formula>ISERROR(C1)</formula>
    </cfRule>
  </conditionalFormatting>
  <conditionalFormatting sqref="D16:F16">
    <cfRule type="cellIs" dxfId="2110" priority="96" stopIfTrue="1" operator="equal">
      <formula>"""#N/A"""</formula>
    </cfRule>
  </conditionalFormatting>
  <conditionalFormatting sqref="D3:E3">
    <cfRule type="cellIs" dxfId="2109" priority="95" stopIfTrue="1" operator="equal">
      <formula>"""#N/A"""</formula>
    </cfRule>
  </conditionalFormatting>
  <conditionalFormatting sqref="F18:F25">
    <cfRule type="expression" dxfId="2108" priority="94">
      <formula>ISERROR(F18)</formula>
    </cfRule>
  </conditionalFormatting>
  <conditionalFormatting sqref="D3:E3">
    <cfRule type="cellIs" dxfId="2107" priority="93" stopIfTrue="1" operator="equal">
      <formula>"""#N/A"""</formula>
    </cfRule>
  </conditionalFormatting>
  <conditionalFormatting sqref="F5:G12">
    <cfRule type="expression" dxfId="2106" priority="92">
      <formula>ISERROR(F5)</formula>
    </cfRule>
  </conditionalFormatting>
  <conditionalFormatting sqref="D3:E3">
    <cfRule type="cellIs" dxfId="2105" priority="91" stopIfTrue="1" operator="equal">
      <formula>"""#N/A"""</formula>
    </cfRule>
  </conditionalFormatting>
  <conditionalFormatting sqref="D16:F16">
    <cfRule type="cellIs" dxfId="2104" priority="90" stopIfTrue="1" operator="equal">
      <formula>"""#N/A"""</formula>
    </cfRule>
  </conditionalFormatting>
  <conditionalFormatting sqref="D16:F16">
    <cfRule type="cellIs" dxfId="2103" priority="89" stopIfTrue="1" operator="equal">
      <formula>"""#N/A"""</formula>
    </cfRule>
  </conditionalFormatting>
  <conditionalFormatting sqref="F18:F25">
    <cfRule type="expression" dxfId="2102" priority="88">
      <formula>ISERROR(F18)</formula>
    </cfRule>
  </conditionalFormatting>
  <conditionalFormatting sqref="D16:F16">
    <cfRule type="cellIs" dxfId="2101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2100" priority="86" stopIfTrue="1" operator="equal">
      <formula>"""#N/A"""</formula>
    </cfRule>
  </conditionalFormatting>
  <conditionalFormatting sqref="F1:H2 F16 D18:G25 F4:H14 C9:E12 F39:H39">
    <cfRule type="expression" dxfId="2099" priority="85">
      <formula>ISERROR(C1)</formula>
    </cfRule>
  </conditionalFormatting>
  <conditionalFormatting sqref="D16:F16">
    <cfRule type="cellIs" dxfId="2098" priority="84" stopIfTrue="1" operator="equal">
      <formula>"""#N/A"""</formula>
    </cfRule>
  </conditionalFormatting>
  <conditionalFormatting sqref="D3:E3">
    <cfRule type="cellIs" dxfId="2097" priority="83" stopIfTrue="1" operator="equal">
      <formula>"""#N/A"""</formula>
    </cfRule>
  </conditionalFormatting>
  <conditionalFormatting sqref="F18:F25">
    <cfRule type="expression" dxfId="2096" priority="82">
      <formula>ISERROR(F18)</formula>
    </cfRule>
  </conditionalFormatting>
  <conditionalFormatting sqref="D3:E3">
    <cfRule type="cellIs" dxfId="2095" priority="81" stopIfTrue="1" operator="equal">
      <formula>"""#N/A"""</formula>
    </cfRule>
  </conditionalFormatting>
  <conditionalFormatting sqref="F5:G12">
    <cfRule type="expression" dxfId="2094" priority="80">
      <formula>ISERROR(F5)</formula>
    </cfRule>
  </conditionalFormatting>
  <conditionalFormatting sqref="D3:E3">
    <cfRule type="cellIs" dxfId="2093" priority="79" stopIfTrue="1" operator="equal">
      <formula>"""#N/A"""</formula>
    </cfRule>
  </conditionalFormatting>
  <conditionalFormatting sqref="D16:F16">
    <cfRule type="cellIs" dxfId="2092" priority="78" stopIfTrue="1" operator="equal">
      <formula>"""#N/A"""</formula>
    </cfRule>
  </conditionalFormatting>
  <conditionalFormatting sqref="D16:F16">
    <cfRule type="cellIs" dxfId="2091" priority="77" stopIfTrue="1" operator="equal">
      <formula>"""#N/A"""</formula>
    </cfRule>
  </conditionalFormatting>
  <conditionalFormatting sqref="F18:F25">
    <cfRule type="expression" dxfId="2090" priority="76">
      <formula>ISERROR(F18)</formula>
    </cfRule>
  </conditionalFormatting>
  <conditionalFormatting sqref="D16:F16">
    <cfRule type="cellIs" dxfId="2089" priority="75" stopIfTrue="1" operator="equal">
      <formula>"""#N/A"""</formula>
    </cfRule>
  </conditionalFormatting>
  <conditionalFormatting sqref="C30:E30 H30 A30:B38 C31:H38">
    <cfRule type="cellIs" dxfId="2088" priority="74" stopIfTrue="1" operator="equal">
      <formula>"""#N/A"""</formula>
    </cfRule>
  </conditionalFormatting>
  <conditionalFormatting sqref="A29:F29 A30:H38 A27:H27 A28:D28">
    <cfRule type="expression" dxfId="2087" priority="73">
      <formula>ISERROR(A27)</formula>
    </cfRule>
  </conditionalFormatting>
  <conditionalFormatting sqref="B34:G38 A30:A38 H30:H38 B30:E33 F31:G33">
    <cfRule type="cellIs" dxfId="2086" priority="72" stopIfTrue="1" operator="equal">
      <formula>"""#N/A"""</formula>
    </cfRule>
  </conditionalFormatting>
  <conditionalFormatting sqref="A29:F29 A30:H38 A27:H27 A28:D28">
    <cfRule type="expression" dxfId="2085" priority="71">
      <formula>ISERROR(A27)</formula>
    </cfRule>
  </conditionalFormatting>
  <conditionalFormatting sqref="D29:F29">
    <cfRule type="cellIs" dxfId="2084" priority="70" stopIfTrue="1" operator="equal">
      <formula>"""#N/A"""</formula>
    </cfRule>
  </conditionalFormatting>
  <conditionalFormatting sqref="B34:G38 A30:A38 H30:H38 B30:E33 F31:G33">
    <cfRule type="cellIs" dxfId="2083" priority="69" stopIfTrue="1" operator="equal">
      <formula>"""#N/A"""</formula>
    </cfRule>
  </conditionalFormatting>
  <conditionalFormatting sqref="F29 D31:G38 F27:H27">
    <cfRule type="expression" dxfId="2082" priority="68">
      <formula>ISERROR(D27)</formula>
    </cfRule>
  </conditionalFormatting>
  <conditionalFormatting sqref="D29:F29">
    <cfRule type="cellIs" dxfId="2081" priority="67" stopIfTrue="1" operator="equal">
      <formula>"""#N/A"""</formula>
    </cfRule>
  </conditionalFormatting>
  <conditionalFormatting sqref="F31:F38">
    <cfRule type="expression" dxfId="2080" priority="66">
      <formula>ISERROR(F31)</formula>
    </cfRule>
  </conditionalFormatting>
  <conditionalFormatting sqref="D29:F29">
    <cfRule type="cellIs" dxfId="2079" priority="65" stopIfTrue="1" operator="equal">
      <formula>"""#N/A"""</formula>
    </cfRule>
  </conditionalFormatting>
  <conditionalFormatting sqref="D29:F29">
    <cfRule type="cellIs" dxfId="2078" priority="64" stopIfTrue="1" operator="equal">
      <formula>"""#N/A"""</formula>
    </cfRule>
  </conditionalFormatting>
  <conditionalFormatting sqref="F31:F38">
    <cfRule type="expression" dxfId="2077" priority="63">
      <formula>ISERROR(F31)</formula>
    </cfRule>
  </conditionalFormatting>
  <conditionalFormatting sqref="D29:F29">
    <cfRule type="cellIs" dxfId="2076" priority="62" stopIfTrue="1" operator="equal">
      <formula>"""#N/A"""</formula>
    </cfRule>
  </conditionalFormatting>
  <conditionalFormatting sqref="B30:E31 B34:G38 B32:B33 A30:A38 H30:H38 C33:G33 C32:E32 F31:G32">
    <cfRule type="cellIs" dxfId="2075" priority="61" stopIfTrue="1" operator="equal">
      <formula>"""#N/A"""</formula>
    </cfRule>
  </conditionalFormatting>
  <conditionalFormatting sqref="F29 D31:G38 F27:H27">
    <cfRule type="expression" dxfId="2074" priority="60">
      <formula>ISERROR(D27)</formula>
    </cfRule>
  </conditionalFormatting>
  <conditionalFormatting sqref="D29:F29">
    <cfRule type="cellIs" dxfId="2073" priority="59" stopIfTrue="1" operator="equal">
      <formula>"""#N/A"""</formula>
    </cfRule>
  </conditionalFormatting>
  <conditionalFormatting sqref="F31:F38">
    <cfRule type="expression" dxfId="2072" priority="58">
      <formula>ISERROR(F31)</formula>
    </cfRule>
  </conditionalFormatting>
  <conditionalFormatting sqref="D29:F29">
    <cfRule type="cellIs" dxfId="2071" priority="57" stopIfTrue="1" operator="equal">
      <formula>"""#N/A"""</formula>
    </cfRule>
  </conditionalFormatting>
  <conditionalFormatting sqref="D29:F29">
    <cfRule type="cellIs" dxfId="2070" priority="56" stopIfTrue="1" operator="equal">
      <formula>"""#N/A"""</formula>
    </cfRule>
  </conditionalFormatting>
  <conditionalFormatting sqref="F31:F38">
    <cfRule type="expression" dxfId="2069" priority="55">
      <formula>ISERROR(F31)</formula>
    </cfRule>
  </conditionalFormatting>
  <conditionalFormatting sqref="D29:F29">
    <cfRule type="cellIs" dxfId="2068" priority="54" stopIfTrue="1" operator="equal">
      <formula>"""#N/A"""</formula>
    </cfRule>
  </conditionalFormatting>
  <conditionalFormatting sqref="B30:E31 B34:G38 B32:B33 A30:A38 H30:H38 C33:G33 C32:E32 F31:G32">
    <cfRule type="cellIs" dxfId="2067" priority="53" stopIfTrue="1" operator="equal">
      <formula>"""#N/A"""</formula>
    </cfRule>
  </conditionalFormatting>
  <conditionalFormatting sqref="F29 D31:G38 F27:H27">
    <cfRule type="expression" dxfId="2066" priority="52">
      <formula>ISERROR(D27)</formula>
    </cfRule>
  </conditionalFormatting>
  <conditionalFormatting sqref="D29:F29">
    <cfRule type="cellIs" dxfId="2065" priority="51" stopIfTrue="1" operator="equal">
      <formula>"""#N/A"""</formula>
    </cfRule>
  </conditionalFormatting>
  <conditionalFormatting sqref="F31:F38">
    <cfRule type="expression" dxfId="2064" priority="50">
      <formula>ISERROR(F31)</formula>
    </cfRule>
  </conditionalFormatting>
  <conditionalFormatting sqref="D29:F29">
    <cfRule type="cellIs" dxfId="2063" priority="49" stopIfTrue="1" operator="equal">
      <formula>"""#N/A"""</formula>
    </cfRule>
  </conditionalFormatting>
  <conditionalFormatting sqref="D29:F29">
    <cfRule type="cellIs" dxfId="2062" priority="48" stopIfTrue="1" operator="equal">
      <formula>"""#N/A"""</formula>
    </cfRule>
  </conditionalFormatting>
  <conditionalFormatting sqref="F31:F38">
    <cfRule type="expression" dxfId="2061" priority="47">
      <formula>ISERROR(F31)</formula>
    </cfRule>
  </conditionalFormatting>
  <conditionalFormatting sqref="D29:F29">
    <cfRule type="cellIs" dxfId="2060" priority="46" stopIfTrue="1" operator="equal">
      <formula>"""#N/A"""</formula>
    </cfRule>
  </conditionalFormatting>
  <conditionalFormatting sqref="B30:E31 B34:G38 B32:B33 A30:A38 H30:H38 C33:G33 C32:E32 F31:G32">
    <cfRule type="cellIs" dxfId="2059" priority="45" stopIfTrue="1" operator="equal">
      <formula>"""#N/A"""</formula>
    </cfRule>
  </conditionalFormatting>
  <conditionalFormatting sqref="F29 D31:G38 F27:H27">
    <cfRule type="expression" dxfId="2058" priority="44">
      <formula>ISERROR(D27)</formula>
    </cfRule>
  </conditionalFormatting>
  <conditionalFormatting sqref="D29:F29">
    <cfRule type="cellIs" dxfId="2057" priority="43" stopIfTrue="1" operator="equal">
      <formula>"""#N/A"""</formula>
    </cfRule>
  </conditionalFormatting>
  <conditionalFormatting sqref="F31:F38">
    <cfRule type="expression" dxfId="2056" priority="42">
      <formula>ISERROR(F31)</formula>
    </cfRule>
  </conditionalFormatting>
  <conditionalFormatting sqref="D29:F29">
    <cfRule type="cellIs" dxfId="2055" priority="41" stopIfTrue="1" operator="equal">
      <formula>"""#N/A"""</formula>
    </cfRule>
  </conditionalFormatting>
  <conditionalFormatting sqref="D29:F29">
    <cfRule type="cellIs" dxfId="2054" priority="40" stopIfTrue="1" operator="equal">
      <formula>"""#N/A"""</formula>
    </cfRule>
  </conditionalFormatting>
  <conditionalFormatting sqref="F31:F38">
    <cfRule type="expression" dxfId="2053" priority="39">
      <formula>ISERROR(F31)</formula>
    </cfRule>
  </conditionalFormatting>
  <conditionalFormatting sqref="D29:F29">
    <cfRule type="cellIs" dxfId="2052" priority="38" stopIfTrue="1" operator="equal">
      <formula>"""#N/A"""</formula>
    </cfRule>
  </conditionalFormatting>
  <conditionalFormatting sqref="C43:E43 H43 A43:B51 C44:H51">
    <cfRule type="cellIs" dxfId="2051" priority="37" stopIfTrue="1" operator="equal">
      <formula>"""#N/A"""</formula>
    </cfRule>
  </conditionalFormatting>
  <conditionalFormatting sqref="A42:F42 A40:H40 A43:H51 A41:D41">
    <cfRule type="expression" dxfId="2050" priority="36">
      <formula>ISERROR(A40)</formula>
    </cfRule>
  </conditionalFormatting>
  <conditionalFormatting sqref="B47:G51 A43:A51 H43:H51 B43:E46 F44:G46">
    <cfRule type="cellIs" dxfId="2049" priority="35" stopIfTrue="1" operator="equal">
      <formula>"""#N/A"""</formula>
    </cfRule>
  </conditionalFormatting>
  <conditionalFormatting sqref="A40:H40 A42:F42 A43:H51 A41:D41">
    <cfRule type="expression" dxfId="2048" priority="34">
      <formula>ISERROR(A40)</formula>
    </cfRule>
  </conditionalFormatting>
  <conditionalFormatting sqref="D42:F42">
    <cfRule type="cellIs" dxfId="2047" priority="33" stopIfTrue="1" operator="equal">
      <formula>"""#N/A"""</formula>
    </cfRule>
  </conditionalFormatting>
  <conditionalFormatting sqref="B47:G51 A43:A51 H43:H51 B43:E46 F44:G46">
    <cfRule type="cellIs" dxfId="2046" priority="32" stopIfTrue="1" operator="equal">
      <formula>"""#N/A"""</formula>
    </cfRule>
  </conditionalFormatting>
  <conditionalFormatting sqref="F42 D44:G51 F40:H40">
    <cfRule type="expression" dxfId="2045" priority="31">
      <formula>ISERROR(D40)</formula>
    </cfRule>
  </conditionalFormatting>
  <conditionalFormatting sqref="D42:F42">
    <cfRule type="cellIs" dxfId="2044" priority="30" stopIfTrue="1" operator="equal">
      <formula>"""#N/A"""</formula>
    </cfRule>
  </conditionalFormatting>
  <conditionalFormatting sqref="F44:F51">
    <cfRule type="expression" dxfId="2043" priority="29">
      <formula>ISERROR(F44)</formula>
    </cfRule>
  </conditionalFormatting>
  <conditionalFormatting sqref="D42:F42">
    <cfRule type="cellIs" dxfId="2042" priority="28" stopIfTrue="1" operator="equal">
      <formula>"""#N/A"""</formula>
    </cfRule>
  </conditionalFormatting>
  <conditionalFormatting sqref="D42:F42">
    <cfRule type="cellIs" dxfId="2041" priority="27" stopIfTrue="1" operator="equal">
      <formula>"""#N/A"""</formula>
    </cfRule>
  </conditionalFormatting>
  <conditionalFormatting sqref="F44:F51">
    <cfRule type="expression" dxfId="2040" priority="26">
      <formula>ISERROR(F44)</formula>
    </cfRule>
  </conditionalFormatting>
  <conditionalFormatting sqref="D42:F42">
    <cfRule type="cellIs" dxfId="2039" priority="25" stopIfTrue="1" operator="equal">
      <formula>"""#N/A"""</formula>
    </cfRule>
  </conditionalFormatting>
  <conditionalFormatting sqref="B43:E44 B47:G51 B45:B46 A43:A51 H43:H51 C46:G46 C45:E45 F44:G45">
    <cfRule type="cellIs" dxfId="2038" priority="24" stopIfTrue="1" operator="equal">
      <formula>"""#N/A"""</formula>
    </cfRule>
  </conditionalFormatting>
  <conditionalFormatting sqref="F42 D44:G51 F40:H40">
    <cfRule type="expression" dxfId="2037" priority="23">
      <formula>ISERROR(D40)</formula>
    </cfRule>
  </conditionalFormatting>
  <conditionalFormatting sqref="D42:F42">
    <cfRule type="cellIs" dxfId="2036" priority="22" stopIfTrue="1" operator="equal">
      <formula>"""#N/A"""</formula>
    </cfRule>
  </conditionalFormatting>
  <conditionalFormatting sqref="F44:F51">
    <cfRule type="expression" dxfId="2035" priority="21">
      <formula>ISERROR(F44)</formula>
    </cfRule>
  </conditionalFormatting>
  <conditionalFormatting sqref="D42:F42">
    <cfRule type="cellIs" dxfId="2034" priority="20" stopIfTrue="1" operator="equal">
      <formula>"""#N/A"""</formula>
    </cfRule>
  </conditionalFormatting>
  <conditionalFormatting sqref="D42:F42">
    <cfRule type="cellIs" dxfId="2033" priority="19" stopIfTrue="1" operator="equal">
      <formula>"""#N/A"""</formula>
    </cfRule>
  </conditionalFormatting>
  <conditionalFormatting sqref="F44:F51">
    <cfRule type="expression" dxfId="2032" priority="18">
      <formula>ISERROR(F44)</formula>
    </cfRule>
  </conditionalFormatting>
  <conditionalFormatting sqref="D42:F42">
    <cfRule type="cellIs" dxfId="2031" priority="17" stopIfTrue="1" operator="equal">
      <formula>"""#N/A"""</formula>
    </cfRule>
  </conditionalFormatting>
  <conditionalFormatting sqref="B43:E44 B47:G51 B45:B46 A43:A51 H43:H51 C46:G46 C45:E45 F44:G45">
    <cfRule type="cellIs" dxfId="2030" priority="16" stopIfTrue="1" operator="equal">
      <formula>"""#N/A"""</formula>
    </cfRule>
  </conditionalFormatting>
  <conditionalFormatting sqref="F42 D44:G51 F40:H40">
    <cfRule type="expression" dxfId="2029" priority="15">
      <formula>ISERROR(D40)</formula>
    </cfRule>
  </conditionalFormatting>
  <conditionalFormatting sqref="D42:F42">
    <cfRule type="cellIs" dxfId="2028" priority="14" stopIfTrue="1" operator="equal">
      <formula>"""#N/A"""</formula>
    </cfRule>
  </conditionalFormatting>
  <conditionalFormatting sqref="F44:F51">
    <cfRule type="expression" dxfId="2027" priority="13">
      <formula>ISERROR(F44)</formula>
    </cfRule>
  </conditionalFormatting>
  <conditionalFormatting sqref="D42:F42">
    <cfRule type="cellIs" dxfId="2026" priority="12" stopIfTrue="1" operator="equal">
      <formula>"""#N/A"""</formula>
    </cfRule>
  </conditionalFormatting>
  <conditionalFormatting sqref="D42:F42">
    <cfRule type="cellIs" dxfId="2025" priority="11" stopIfTrue="1" operator="equal">
      <formula>"""#N/A"""</formula>
    </cfRule>
  </conditionalFormatting>
  <conditionalFormatting sqref="F44:F51">
    <cfRule type="expression" dxfId="2024" priority="10">
      <formula>ISERROR(F44)</formula>
    </cfRule>
  </conditionalFormatting>
  <conditionalFormatting sqref="D42:F42">
    <cfRule type="cellIs" dxfId="2023" priority="9" stopIfTrue="1" operator="equal">
      <formula>"""#N/A"""</formula>
    </cfRule>
  </conditionalFormatting>
  <conditionalFormatting sqref="B43:E44 B47:G51 B45:B46 A43:A51 H43:H51 C46:G46 C45:E45 F44:G45">
    <cfRule type="cellIs" dxfId="2022" priority="8" stopIfTrue="1" operator="equal">
      <formula>"""#N/A"""</formula>
    </cfRule>
  </conditionalFormatting>
  <conditionalFormatting sqref="F42 D44:G51 F40:H40">
    <cfRule type="expression" dxfId="2021" priority="7">
      <formula>ISERROR(D40)</formula>
    </cfRule>
  </conditionalFormatting>
  <conditionalFormatting sqref="D42:F42">
    <cfRule type="cellIs" dxfId="2020" priority="6" stopIfTrue="1" operator="equal">
      <formula>"""#N/A"""</formula>
    </cfRule>
  </conditionalFormatting>
  <conditionalFormatting sqref="F44:F51">
    <cfRule type="expression" dxfId="2019" priority="5">
      <formula>ISERROR(F44)</formula>
    </cfRule>
  </conditionalFormatting>
  <conditionalFormatting sqref="D42:F42">
    <cfRule type="cellIs" dxfId="2018" priority="4" stopIfTrue="1" operator="equal">
      <formula>"""#N/A"""</formula>
    </cfRule>
  </conditionalFormatting>
  <conditionalFormatting sqref="D42:F42">
    <cfRule type="cellIs" dxfId="2017" priority="3" stopIfTrue="1" operator="equal">
      <formula>"""#N/A"""</formula>
    </cfRule>
  </conditionalFormatting>
  <conditionalFormatting sqref="F44:F51">
    <cfRule type="expression" dxfId="2016" priority="2">
      <formula>ISERROR(F44)</formula>
    </cfRule>
  </conditionalFormatting>
  <conditionalFormatting sqref="D42:F42">
    <cfRule type="cellIs" dxfId="2015" priority="1" stopIfTrue="1" operator="equal">
      <formula>"""#N/A"""</formula>
    </cfRule>
  </conditionalFormatting>
  <pageMargins left="0.35433070866141736" right="0.35433070866141736" top="0.39370078740157483" bottom="0.39370078740157483" header="0.31496062992125984" footer="0.31496062992125984"/>
  <pageSetup paperSize="9" orientation="portrait" horizontalDpi="300" verticalDpi="300" r:id="rId1"/>
  <headerFooter alignWithMargins="0"/>
  <rowBreaks count="1" manualBreakCount="1">
    <brk id="2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Y34"/>
  <sheetViews>
    <sheetView showZeros="0" zoomScaleNormal="100" workbookViewId="0">
      <selection activeCell="B5" sqref="B5:B7"/>
    </sheetView>
  </sheetViews>
  <sheetFormatPr defaultColWidth="12.7109375" defaultRowHeight="12.75" x14ac:dyDescent="0.2"/>
  <cols>
    <col min="1" max="1" width="4.7109375" style="1" customWidth="1"/>
    <col min="2" max="2" width="5.7109375" style="2" customWidth="1"/>
    <col min="3" max="3" width="22.5703125" style="1" bestFit="1" customWidth="1"/>
    <col min="4" max="4" width="13.28515625" style="1" customWidth="1"/>
    <col min="5" max="5" width="7.140625" style="1" customWidth="1"/>
    <col min="6" max="6" width="6.85546875" style="1" customWidth="1"/>
    <col min="7" max="7" width="5.7109375" style="1" customWidth="1"/>
    <col min="8" max="8" width="5.5703125" style="1" customWidth="1"/>
    <col min="9" max="9" width="0.7109375" style="1" customWidth="1"/>
    <col min="10" max="10" width="4.7109375" style="1" customWidth="1"/>
    <col min="11" max="15" width="5.140625" style="3" customWidth="1"/>
    <col min="16" max="16" width="4.7109375" style="3" customWidth="1"/>
    <col min="17" max="24" width="5.140625" style="3" customWidth="1"/>
    <col min="25" max="25" width="9.28515625" style="3" customWidth="1"/>
    <col min="26" max="16384" width="12.7109375" style="1"/>
  </cols>
  <sheetData>
    <row r="2" spans="1:25" s="4" customFormat="1" ht="15.75" x14ac:dyDescent="0.25">
      <c r="A2" s="372" t="s">
        <v>140</v>
      </c>
      <c r="B2" s="372"/>
      <c r="C2" s="373"/>
      <c r="D2" s="370"/>
      <c r="E2" s="371"/>
      <c r="F2" s="371"/>
      <c r="G2" s="59" t="s">
        <v>141</v>
      </c>
      <c r="H2" s="60"/>
      <c r="I2" s="60"/>
      <c r="J2" s="397"/>
      <c r="K2" s="398"/>
      <c r="L2" s="399"/>
      <c r="M2" s="390" t="e">
        <f>#REF!</f>
        <v>#REF!</v>
      </c>
      <c r="N2" s="391"/>
      <c r="O2" s="391"/>
      <c r="P2" s="391"/>
      <c r="Q2" s="392"/>
      <c r="R2" s="386" t="e">
        <f>#REF!</f>
        <v>#REF!</v>
      </c>
      <c r="S2" s="387"/>
      <c r="T2" s="387"/>
      <c r="U2" s="387"/>
      <c r="V2" s="387"/>
      <c r="W2" s="387"/>
      <c r="X2" s="387"/>
      <c r="Y2" s="388"/>
    </row>
    <row r="3" spans="1:25" s="4" customFormat="1" ht="15.75" x14ac:dyDescent="0.25">
      <c r="A3" s="374" t="s">
        <v>142</v>
      </c>
      <c r="B3" s="375"/>
      <c r="C3" s="379" t="e">
        <f>VLOOKUP($J2,Times,2)</f>
        <v>#NAME?</v>
      </c>
      <c r="D3" s="371"/>
      <c r="E3" s="371"/>
      <c r="F3" s="380"/>
      <c r="G3" s="379" t="e">
        <f>VLOOKUP($J2,Times,3)</f>
        <v>#NAME?</v>
      </c>
      <c r="H3" s="371"/>
      <c r="I3" s="371"/>
      <c r="J3" s="371"/>
      <c r="K3" s="371"/>
      <c r="L3" s="380"/>
      <c r="M3" s="393" t="s">
        <v>27</v>
      </c>
      <c r="N3" s="380"/>
      <c r="O3" s="394" t="e">
        <f>VLOOKUP($J2,Times,5)</f>
        <v>#NAME?</v>
      </c>
      <c r="P3" s="395"/>
      <c r="Q3" s="396"/>
      <c r="R3" s="39" t="s">
        <v>143</v>
      </c>
      <c r="S3" s="40"/>
      <c r="T3" s="40"/>
      <c r="U3" s="40"/>
      <c r="V3" s="40"/>
      <c r="W3" s="40"/>
      <c r="X3" s="40"/>
      <c r="Y3" s="41"/>
    </row>
    <row r="5" spans="1:25" x14ac:dyDescent="0.2">
      <c r="A5" s="381" t="s">
        <v>144</v>
      </c>
      <c r="B5" s="383" t="s">
        <v>145</v>
      </c>
      <c r="C5" s="366" t="s">
        <v>9</v>
      </c>
      <c r="D5" s="376" t="s">
        <v>10</v>
      </c>
      <c r="E5" s="368" t="s">
        <v>146</v>
      </c>
      <c r="F5" s="368"/>
      <c r="G5" s="385" t="s">
        <v>147</v>
      </c>
      <c r="H5" s="385"/>
      <c r="I5" s="385" t="s">
        <v>148</v>
      </c>
      <c r="J5" s="385"/>
      <c r="K5" s="385"/>
      <c r="L5" s="385" t="s">
        <v>149</v>
      </c>
      <c r="M5" s="385"/>
      <c r="N5" s="385" t="s">
        <v>150</v>
      </c>
      <c r="O5" s="385"/>
      <c r="P5" s="381" t="s">
        <v>151</v>
      </c>
      <c r="Q5" s="385" t="s">
        <v>152</v>
      </c>
      <c r="R5" s="385"/>
      <c r="S5" s="385" t="s">
        <v>153</v>
      </c>
      <c r="T5" s="385"/>
      <c r="U5" s="385" t="s">
        <v>154</v>
      </c>
      <c r="V5" s="385"/>
      <c r="W5" s="385" t="s">
        <v>155</v>
      </c>
      <c r="X5" s="385"/>
      <c r="Y5" s="389" t="s">
        <v>156</v>
      </c>
    </row>
    <row r="6" spans="1:25" x14ac:dyDescent="0.2">
      <c r="A6" s="381"/>
      <c r="B6" s="383"/>
      <c r="C6" s="367"/>
      <c r="D6" s="377"/>
      <c r="E6" s="377"/>
      <c r="F6" s="377"/>
      <c r="G6" s="385"/>
      <c r="H6" s="385"/>
      <c r="I6" s="385"/>
      <c r="J6" s="385"/>
      <c r="K6" s="385"/>
      <c r="L6" s="385"/>
      <c r="M6" s="385"/>
      <c r="N6" s="385"/>
      <c r="O6" s="385"/>
      <c r="P6" s="381"/>
      <c r="Q6" s="385"/>
      <c r="R6" s="385"/>
      <c r="S6" s="385"/>
      <c r="T6" s="385"/>
      <c r="U6" s="385"/>
      <c r="V6" s="385"/>
      <c r="W6" s="385"/>
      <c r="X6" s="385"/>
      <c r="Y6" s="389"/>
    </row>
    <row r="7" spans="1:25" x14ac:dyDescent="0.2">
      <c r="A7" s="382"/>
      <c r="B7" s="384"/>
      <c r="C7" s="368"/>
      <c r="D7" s="378"/>
      <c r="E7" s="378"/>
      <c r="F7" s="378"/>
      <c r="G7" s="369" t="s">
        <v>157</v>
      </c>
      <c r="H7" s="369"/>
      <c r="I7" s="366" t="s">
        <v>157</v>
      </c>
      <c r="J7" s="367"/>
      <c r="K7" s="367"/>
      <c r="L7" s="369" t="s">
        <v>157</v>
      </c>
      <c r="M7" s="369"/>
      <c r="N7" s="369" t="s">
        <v>157</v>
      </c>
      <c r="O7" s="369"/>
      <c r="P7" s="381"/>
      <c r="Q7" s="369" t="s">
        <v>157</v>
      </c>
      <c r="R7" s="369"/>
      <c r="S7" s="369" t="s">
        <v>157</v>
      </c>
      <c r="T7" s="369"/>
      <c r="U7" s="369" t="s">
        <v>157</v>
      </c>
      <c r="V7" s="369"/>
      <c r="W7" s="369" t="s">
        <v>157</v>
      </c>
      <c r="X7" s="369"/>
      <c r="Y7" s="389"/>
    </row>
    <row r="8" spans="1:25" s="7" customFormat="1" ht="14.45" customHeight="1" x14ac:dyDescent="0.2">
      <c r="A8" s="5">
        <v>1</v>
      </c>
      <c r="B8" s="175"/>
      <c r="C8" s="6" t="e">
        <f t="shared" ref="C8:C23" si="0">VLOOKUP($B8,athletes,2)</f>
        <v>#N/A</v>
      </c>
      <c r="D8" s="6" t="e">
        <f t="shared" ref="D8:D23" si="1">VLOOKUP($B8,athletes,3)</f>
        <v>#N/A</v>
      </c>
      <c r="E8" s="6" t="e">
        <f t="shared" ref="E8:E23" si="2">VLOOKUP($B8,athletes,4)</f>
        <v>#N/A</v>
      </c>
      <c r="F8" s="202" t="e">
        <f t="shared" ref="F8:F23" si="3">VLOOKUP($B8,data,23)</f>
        <v>#REF!</v>
      </c>
      <c r="G8" s="42"/>
      <c r="H8" s="206"/>
      <c r="I8" s="400"/>
      <c r="J8" s="40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</row>
    <row r="9" spans="1:25" s="7" customFormat="1" ht="14.45" customHeight="1" x14ac:dyDescent="0.2">
      <c r="A9" s="5">
        <v>2</v>
      </c>
      <c r="B9" s="175"/>
      <c r="C9" s="6" t="e">
        <f t="shared" si="0"/>
        <v>#N/A</v>
      </c>
      <c r="D9" s="6" t="e">
        <f t="shared" si="1"/>
        <v>#N/A</v>
      </c>
      <c r="E9" s="6" t="e">
        <f t="shared" si="2"/>
        <v>#N/A</v>
      </c>
      <c r="F9" s="202" t="e">
        <f t="shared" si="3"/>
        <v>#REF!</v>
      </c>
      <c r="G9" s="42"/>
      <c r="H9" s="206"/>
      <c r="I9" s="400"/>
      <c r="J9" s="400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</row>
    <row r="10" spans="1:25" s="7" customFormat="1" ht="14.45" customHeight="1" x14ac:dyDescent="0.2">
      <c r="A10" s="5">
        <v>3</v>
      </c>
      <c r="B10" s="175"/>
      <c r="C10" s="6" t="e">
        <f t="shared" si="0"/>
        <v>#N/A</v>
      </c>
      <c r="D10" s="6" t="e">
        <f t="shared" si="1"/>
        <v>#N/A</v>
      </c>
      <c r="E10" s="6" t="e">
        <f t="shared" si="2"/>
        <v>#N/A</v>
      </c>
      <c r="F10" s="202" t="e">
        <f t="shared" si="3"/>
        <v>#REF!</v>
      </c>
      <c r="G10" s="42"/>
      <c r="H10" s="206"/>
      <c r="I10" s="400"/>
      <c r="J10" s="400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spans="1:25" s="7" customFormat="1" ht="14.45" customHeight="1" x14ac:dyDescent="0.2">
      <c r="A11" s="5">
        <v>4</v>
      </c>
      <c r="B11" s="175"/>
      <c r="C11" s="6" t="e">
        <f t="shared" si="0"/>
        <v>#N/A</v>
      </c>
      <c r="D11" s="6" t="e">
        <f t="shared" si="1"/>
        <v>#N/A</v>
      </c>
      <c r="E11" s="6" t="e">
        <f t="shared" si="2"/>
        <v>#N/A</v>
      </c>
      <c r="F11" s="202" t="e">
        <f t="shared" si="3"/>
        <v>#REF!</v>
      </c>
      <c r="G11" s="42"/>
      <c r="H11" s="206"/>
      <c r="I11" s="400"/>
      <c r="J11" s="400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</row>
    <row r="12" spans="1:25" s="7" customFormat="1" ht="14.45" customHeight="1" x14ac:dyDescent="0.2">
      <c r="A12" s="5">
        <v>5</v>
      </c>
      <c r="B12" s="175"/>
      <c r="C12" s="6" t="e">
        <f t="shared" si="0"/>
        <v>#N/A</v>
      </c>
      <c r="D12" s="6" t="e">
        <f t="shared" si="1"/>
        <v>#N/A</v>
      </c>
      <c r="E12" s="6" t="e">
        <f t="shared" si="2"/>
        <v>#N/A</v>
      </c>
      <c r="F12" s="202" t="e">
        <f t="shared" si="3"/>
        <v>#REF!</v>
      </c>
      <c r="G12" s="42"/>
      <c r="H12" s="206"/>
      <c r="I12" s="400"/>
      <c r="J12" s="400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</row>
    <row r="13" spans="1:25" s="7" customFormat="1" ht="14.45" customHeight="1" x14ac:dyDescent="0.2">
      <c r="A13" s="5">
        <v>6</v>
      </c>
      <c r="B13" s="175"/>
      <c r="C13" s="6" t="e">
        <f t="shared" si="0"/>
        <v>#N/A</v>
      </c>
      <c r="D13" s="6" t="e">
        <f t="shared" si="1"/>
        <v>#N/A</v>
      </c>
      <c r="E13" s="6" t="e">
        <f t="shared" si="2"/>
        <v>#N/A</v>
      </c>
      <c r="F13" s="202" t="e">
        <f t="shared" si="3"/>
        <v>#REF!</v>
      </c>
      <c r="G13" s="42"/>
      <c r="H13" s="206"/>
      <c r="I13" s="400"/>
      <c r="J13" s="400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</row>
    <row r="14" spans="1:25" s="7" customFormat="1" ht="14.45" customHeight="1" x14ac:dyDescent="0.2">
      <c r="A14" s="5">
        <v>7</v>
      </c>
      <c r="B14" s="175"/>
      <c r="C14" s="6" t="e">
        <f t="shared" si="0"/>
        <v>#N/A</v>
      </c>
      <c r="D14" s="6" t="e">
        <f t="shared" si="1"/>
        <v>#N/A</v>
      </c>
      <c r="E14" s="6" t="e">
        <f t="shared" si="2"/>
        <v>#N/A</v>
      </c>
      <c r="F14" s="202" t="e">
        <f t="shared" si="3"/>
        <v>#REF!</v>
      </c>
      <c r="G14" s="42"/>
      <c r="H14" s="206"/>
      <c r="I14" s="400"/>
      <c r="J14" s="400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</row>
    <row r="15" spans="1:25" s="7" customFormat="1" ht="14.45" customHeight="1" x14ac:dyDescent="0.2">
      <c r="A15" s="8">
        <v>8</v>
      </c>
      <c r="B15" s="36"/>
      <c r="C15" s="6" t="e">
        <f t="shared" si="0"/>
        <v>#N/A</v>
      </c>
      <c r="D15" s="6" t="e">
        <f t="shared" si="1"/>
        <v>#N/A</v>
      </c>
      <c r="E15" s="6" t="e">
        <f t="shared" si="2"/>
        <v>#N/A</v>
      </c>
      <c r="F15" s="202" t="e">
        <f t="shared" si="3"/>
        <v>#REF!</v>
      </c>
      <c r="G15" s="206"/>
      <c r="H15" s="206"/>
      <c r="I15" s="400"/>
      <c r="J15" s="40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</row>
    <row r="16" spans="1:25" s="7" customFormat="1" ht="14.45" customHeight="1" x14ac:dyDescent="0.2">
      <c r="A16" s="5">
        <v>9</v>
      </c>
      <c r="B16" s="37"/>
      <c r="C16" s="6" t="e">
        <f t="shared" si="0"/>
        <v>#N/A</v>
      </c>
      <c r="D16" s="6" t="e">
        <f t="shared" si="1"/>
        <v>#N/A</v>
      </c>
      <c r="E16" s="6" t="e">
        <f t="shared" si="2"/>
        <v>#N/A</v>
      </c>
      <c r="F16" s="202" t="e">
        <f t="shared" si="3"/>
        <v>#REF!</v>
      </c>
      <c r="G16" s="206"/>
      <c r="H16" s="206"/>
      <c r="I16" s="400"/>
      <c r="J16" s="400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</row>
    <row r="17" spans="1:25" s="7" customFormat="1" ht="14.45" customHeight="1" x14ac:dyDescent="0.2">
      <c r="A17" s="5">
        <v>10</v>
      </c>
      <c r="B17" s="37"/>
      <c r="C17" s="6" t="e">
        <f t="shared" si="0"/>
        <v>#N/A</v>
      </c>
      <c r="D17" s="6" t="e">
        <f t="shared" si="1"/>
        <v>#N/A</v>
      </c>
      <c r="E17" s="6" t="e">
        <f t="shared" si="2"/>
        <v>#N/A</v>
      </c>
      <c r="F17" s="202" t="e">
        <f t="shared" si="3"/>
        <v>#REF!</v>
      </c>
      <c r="G17" s="206"/>
      <c r="H17" s="206"/>
      <c r="I17" s="400"/>
      <c r="J17" s="400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</row>
    <row r="18" spans="1:25" s="7" customFormat="1" ht="14.45" customHeight="1" x14ac:dyDescent="0.2">
      <c r="A18" s="5">
        <v>11</v>
      </c>
      <c r="B18" s="38"/>
      <c r="C18" s="6" t="e">
        <f t="shared" si="0"/>
        <v>#N/A</v>
      </c>
      <c r="D18" s="6" t="e">
        <f t="shared" si="1"/>
        <v>#N/A</v>
      </c>
      <c r="E18" s="6" t="e">
        <f t="shared" si="2"/>
        <v>#N/A</v>
      </c>
      <c r="F18" s="202" t="e">
        <f t="shared" si="3"/>
        <v>#REF!</v>
      </c>
      <c r="G18" s="206"/>
      <c r="H18" s="206"/>
      <c r="I18" s="400"/>
      <c r="J18" s="400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</row>
    <row r="19" spans="1:25" s="7" customFormat="1" ht="14.45" customHeight="1" x14ac:dyDescent="0.2">
      <c r="A19" s="5">
        <v>12</v>
      </c>
      <c r="B19" s="38"/>
      <c r="C19" s="6" t="e">
        <f t="shared" si="0"/>
        <v>#N/A</v>
      </c>
      <c r="D19" s="6" t="e">
        <f t="shared" si="1"/>
        <v>#N/A</v>
      </c>
      <c r="E19" s="6" t="e">
        <f t="shared" si="2"/>
        <v>#N/A</v>
      </c>
      <c r="F19" s="202" t="e">
        <f t="shared" si="3"/>
        <v>#REF!</v>
      </c>
      <c r="G19" s="206"/>
      <c r="H19" s="206"/>
      <c r="I19" s="400"/>
      <c r="J19" s="400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</row>
    <row r="20" spans="1:25" s="7" customFormat="1" ht="14.45" customHeight="1" x14ac:dyDescent="0.2">
      <c r="A20" s="5">
        <v>13</v>
      </c>
      <c r="B20" s="38"/>
      <c r="C20" s="6" t="e">
        <f t="shared" si="0"/>
        <v>#N/A</v>
      </c>
      <c r="D20" s="6" t="e">
        <f t="shared" si="1"/>
        <v>#N/A</v>
      </c>
      <c r="E20" s="6" t="e">
        <f t="shared" si="2"/>
        <v>#N/A</v>
      </c>
      <c r="F20" s="202" t="e">
        <f t="shared" si="3"/>
        <v>#REF!</v>
      </c>
      <c r="G20" s="206"/>
      <c r="H20" s="206"/>
      <c r="I20" s="400"/>
      <c r="J20" s="400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</row>
    <row r="21" spans="1:25" s="7" customFormat="1" ht="14.45" customHeight="1" x14ac:dyDescent="0.2">
      <c r="A21" s="5">
        <v>14</v>
      </c>
      <c r="B21" s="38" t="s">
        <v>4</v>
      </c>
      <c r="C21" s="6" t="e">
        <f t="shared" si="0"/>
        <v>#N/A</v>
      </c>
      <c r="D21" s="6" t="e">
        <f t="shared" si="1"/>
        <v>#N/A</v>
      </c>
      <c r="E21" s="6" t="e">
        <f t="shared" si="2"/>
        <v>#N/A</v>
      </c>
      <c r="F21" s="202" t="e">
        <f t="shared" si="3"/>
        <v>#REF!</v>
      </c>
      <c r="G21" s="206"/>
      <c r="H21" s="206"/>
      <c r="I21" s="400"/>
      <c r="J21" s="400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</row>
    <row r="22" spans="1:25" s="7" customFormat="1" ht="14.45" customHeight="1" x14ac:dyDescent="0.2">
      <c r="A22" s="5">
        <v>15</v>
      </c>
      <c r="B22" s="38"/>
      <c r="C22" s="6" t="e">
        <f t="shared" si="0"/>
        <v>#N/A</v>
      </c>
      <c r="D22" s="6" t="e">
        <f t="shared" si="1"/>
        <v>#N/A</v>
      </c>
      <c r="E22" s="6" t="e">
        <f t="shared" si="2"/>
        <v>#N/A</v>
      </c>
      <c r="F22" s="202" t="e">
        <f t="shared" si="3"/>
        <v>#REF!</v>
      </c>
      <c r="G22" s="206"/>
      <c r="H22" s="206"/>
      <c r="I22" s="400"/>
      <c r="J22" s="400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</row>
    <row r="23" spans="1:25" s="7" customFormat="1" ht="14.45" customHeight="1" x14ac:dyDescent="0.2">
      <c r="A23" s="5">
        <v>16</v>
      </c>
      <c r="B23" s="37"/>
      <c r="C23" s="6" t="e">
        <f t="shared" si="0"/>
        <v>#N/A</v>
      </c>
      <c r="D23" s="6" t="e">
        <f t="shared" si="1"/>
        <v>#N/A</v>
      </c>
      <c r="E23" s="6" t="e">
        <f t="shared" si="2"/>
        <v>#N/A</v>
      </c>
      <c r="F23" s="202" t="e">
        <f t="shared" si="3"/>
        <v>#REF!</v>
      </c>
      <c r="G23" s="206"/>
      <c r="H23" s="206"/>
      <c r="I23" s="400"/>
      <c r="J23" s="400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  <row r="24" spans="1:25" s="9" customFormat="1" ht="14.45" customHeight="1" x14ac:dyDescent="0.2">
      <c r="B24" s="2"/>
      <c r="C24" s="1"/>
      <c r="D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.45" customHeight="1" x14ac:dyDescent="0.2">
      <c r="A25" s="10" t="s">
        <v>158</v>
      </c>
      <c r="B25" s="11"/>
      <c r="C25" s="11"/>
      <c r="D25" s="11"/>
      <c r="E25" s="11"/>
      <c r="F25" s="11"/>
      <c r="G25" s="11"/>
      <c r="H25" s="12"/>
      <c r="J25" s="13" t="s">
        <v>158</v>
      </c>
      <c r="K25" s="14"/>
      <c r="L25" s="14"/>
      <c r="M25" s="14"/>
      <c r="N25" s="14"/>
      <c r="O25" s="14"/>
      <c r="P25" s="14"/>
      <c r="Q25" s="15"/>
      <c r="R25" s="15"/>
      <c r="S25" s="15"/>
      <c r="T25" s="14"/>
      <c r="U25" s="14"/>
      <c r="V25" s="14"/>
      <c r="W25" s="188" t="s">
        <v>159</v>
      </c>
      <c r="X25" s="16"/>
      <c r="Y25" s="17"/>
    </row>
    <row r="26" spans="1:25" ht="14.45" customHeight="1" x14ac:dyDescent="0.2">
      <c r="A26" s="189" t="s">
        <v>25</v>
      </c>
      <c r="B26" s="190" t="s">
        <v>134</v>
      </c>
      <c r="C26" s="189" t="s">
        <v>9</v>
      </c>
      <c r="D26" s="189" t="s">
        <v>10</v>
      </c>
      <c r="E26" s="191" t="s">
        <v>157</v>
      </c>
      <c r="F26" s="192"/>
      <c r="G26" s="193"/>
      <c r="H26" s="189" t="s">
        <v>160</v>
      </c>
      <c r="J26" s="191" t="s">
        <v>25</v>
      </c>
      <c r="K26" s="193"/>
      <c r="L26" s="189" t="s">
        <v>134</v>
      </c>
      <c r="M26" s="191" t="s">
        <v>9</v>
      </c>
      <c r="N26" s="192"/>
      <c r="O26" s="192"/>
      <c r="P26" s="193"/>
      <c r="Q26" s="191" t="s">
        <v>10</v>
      </c>
      <c r="R26" s="192"/>
      <c r="S26" s="193"/>
      <c r="T26" s="191" t="s">
        <v>157</v>
      </c>
      <c r="U26" s="193"/>
      <c r="V26" s="192" t="s">
        <v>160</v>
      </c>
      <c r="W26" s="18"/>
      <c r="X26" s="1"/>
      <c r="Y26" s="19"/>
    </row>
    <row r="27" spans="1:25" ht="14.45" customHeight="1" x14ac:dyDescent="0.2">
      <c r="A27" s="20" t="s">
        <v>161</v>
      </c>
      <c r="B27" s="21"/>
      <c r="C27" s="22"/>
      <c r="D27" s="22"/>
      <c r="E27" s="22"/>
      <c r="F27" s="22"/>
      <c r="G27" s="22"/>
      <c r="H27" s="22"/>
      <c r="J27" s="23" t="s">
        <v>162</v>
      </c>
      <c r="K27" s="24"/>
      <c r="L27" s="22"/>
      <c r="M27" s="25"/>
      <c r="N27" s="26"/>
      <c r="O27" s="26"/>
      <c r="P27" s="24"/>
      <c r="Q27" s="27"/>
      <c r="R27" s="28"/>
      <c r="S27" s="29"/>
      <c r="T27" s="22"/>
      <c r="U27" s="22"/>
      <c r="V27" s="25"/>
      <c r="W27" s="18"/>
      <c r="X27" s="1"/>
      <c r="Y27" s="19"/>
    </row>
    <row r="28" spans="1:25" ht="14.45" customHeight="1" x14ac:dyDescent="0.2">
      <c r="A28" s="20" t="s">
        <v>163</v>
      </c>
      <c r="B28" s="21"/>
      <c r="C28" s="22"/>
      <c r="D28" s="22"/>
      <c r="E28" s="22"/>
      <c r="F28" s="22"/>
      <c r="G28" s="22"/>
      <c r="H28" s="22"/>
      <c r="J28" s="23" t="s">
        <v>164</v>
      </c>
      <c r="K28" s="24"/>
      <c r="L28" s="22"/>
      <c r="M28" s="25"/>
      <c r="N28" s="26"/>
      <c r="O28" s="26"/>
      <c r="P28" s="24"/>
      <c r="Q28" s="25"/>
      <c r="R28" s="26"/>
      <c r="S28" s="24"/>
      <c r="T28" s="22"/>
      <c r="U28" s="22"/>
      <c r="V28" s="25"/>
      <c r="W28" s="27"/>
      <c r="X28" s="28"/>
      <c r="Y28" s="29"/>
    </row>
    <row r="29" spans="1:25" ht="14.45" customHeight="1" x14ac:dyDescent="0.2">
      <c r="A29" s="20" t="s">
        <v>165</v>
      </c>
      <c r="B29" s="21"/>
      <c r="C29" s="22"/>
      <c r="D29" s="22"/>
      <c r="E29" s="22"/>
      <c r="F29" s="22"/>
      <c r="G29" s="22"/>
      <c r="H29" s="22"/>
      <c r="J29" s="23" t="s">
        <v>166</v>
      </c>
      <c r="K29" s="24"/>
      <c r="L29" s="22"/>
      <c r="M29" s="25"/>
      <c r="N29" s="26"/>
      <c r="O29" s="26"/>
      <c r="P29" s="24"/>
      <c r="Q29" s="25"/>
      <c r="R29" s="26"/>
      <c r="S29" s="24"/>
      <c r="T29" s="22"/>
      <c r="U29" s="22"/>
      <c r="V29" s="25"/>
      <c r="W29" s="30"/>
      <c r="X29" s="16"/>
      <c r="Y29" s="17"/>
    </row>
    <row r="30" spans="1:25" ht="14.45" customHeight="1" x14ac:dyDescent="0.2">
      <c r="A30" s="20" t="s">
        <v>167</v>
      </c>
      <c r="B30" s="21"/>
      <c r="C30" s="22"/>
      <c r="D30" s="22"/>
      <c r="E30" s="22"/>
      <c r="F30" s="22"/>
      <c r="G30" s="22"/>
      <c r="H30" s="22"/>
      <c r="J30" s="23" t="s">
        <v>168</v>
      </c>
      <c r="K30" s="24"/>
      <c r="L30" s="22"/>
      <c r="M30" s="25"/>
      <c r="N30" s="26"/>
      <c r="O30" s="26"/>
      <c r="P30" s="24"/>
      <c r="Q30" s="25"/>
      <c r="R30" s="26"/>
      <c r="S30" s="24"/>
      <c r="T30" s="22"/>
      <c r="U30" s="22"/>
      <c r="V30" s="25"/>
      <c r="W30" s="27"/>
      <c r="X30" s="28"/>
      <c r="Y30" s="29"/>
    </row>
    <row r="31" spans="1:25" ht="14.45" customHeight="1" x14ac:dyDescent="0.2">
      <c r="A31" s="20" t="s">
        <v>169</v>
      </c>
      <c r="B31" s="21"/>
      <c r="C31" s="22"/>
      <c r="D31" s="22"/>
      <c r="E31" s="22"/>
      <c r="F31" s="22"/>
      <c r="G31" s="22"/>
      <c r="H31" s="22"/>
      <c r="J31" s="23" t="s">
        <v>170</v>
      </c>
      <c r="K31" s="24"/>
      <c r="L31" s="22"/>
      <c r="M31" s="25"/>
      <c r="N31" s="26"/>
      <c r="O31" s="26"/>
      <c r="P31" s="24"/>
      <c r="Q31" s="25"/>
      <c r="R31" s="26"/>
      <c r="S31" s="24"/>
      <c r="T31" s="22"/>
      <c r="U31" s="22"/>
      <c r="V31" s="22"/>
      <c r="W31" s="30"/>
      <c r="X31" s="16"/>
      <c r="Y31" s="17"/>
    </row>
    <row r="32" spans="1:25" ht="14.45" customHeight="1" x14ac:dyDescent="0.2">
      <c r="A32" s="20" t="s">
        <v>171</v>
      </c>
      <c r="B32" s="21"/>
      <c r="C32" s="22"/>
      <c r="D32" s="22"/>
      <c r="E32" s="22"/>
      <c r="F32" s="22"/>
      <c r="G32" s="22"/>
      <c r="H32" s="22"/>
      <c r="J32" s="23" t="s">
        <v>172</v>
      </c>
      <c r="K32" s="24"/>
      <c r="L32" s="22"/>
      <c r="M32" s="25"/>
      <c r="N32" s="26"/>
      <c r="O32" s="26"/>
      <c r="P32" s="24"/>
      <c r="Q32" s="25"/>
      <c r="R32" s="26"/>
      <c r="S32" s="24"/>
      <c r="T32" s="22"/>
      <c r="U32" s="22"/>
      <c r="V32" s="22"/>
      <c r="W32" s="27"/>
      <c r="X32" s="28"/>
      <c r="Y32" s="29"/>
    </row>
    <row r="33" spans="1:25" ht="14.45" customHeight="1" x14ac:dyDescent="0.2">
      <c r="A33" s="20" t="s">
        <v>173</v>
      </c>
      <c r="B33" s="21"/>
      <c r="C33" s="22"/>
      <c r="D33" s="22"/>
      <c r="E33" s="22"/>
      <c r="F33" s="22"/>
      <c r="G33" s="22"/>
      <c r="H33" s="22"/>
      <c r="J33" s="23" t="s">
        <v>174</v>
      </c>
      <c r="K33" s="24"/>
      <c r="L33" s="22"/>
      <c r="M33" s="25"/>
      <c r="N33" s="26"/>
      <c r="O33" s="26"/>
      <c r="P33" s="24"/>
      <c r="Q33" s="25"/>
      <c r="R33" s="26"/>
      <c r="S33" s="24"/>
      <c r="T33" s="22"/>
      <c r="U33" s="22"/>
      <c r="V33" s="22"/>
      <c r="W33" s="188" t="s">
        <v>175</v>
      </c>
      <c r="X33" s="16"/>
      <c r="Y33" s="17"/>
    </row>
    <row r="34" spans="1:25" ht="14.45" customHeight="1" x14ac:dyDescent="0.2">
      <c r="A34" s="20" t="s">
        <v>176</v>
      </c>
      <c r="B34" s="21"/>
      <c r="C34" s="22"/>
      <c r="D34" s="22"/>
      <c r="E34" s="22"/>
      <c r="F34" s="22"/>
      <c r="G34" s="22"/>
      <c r="H34" s="22"/>
      <c r="I34" s="28"/>
      <c r="J34" s="23" t="s">
        <v>177</v>
      </c>
      <c r="K34" s="24"/>
      <c r="L34" s="22"/>
      <c r="M34" s="25"/>
      <c r="N34" s="26"/>
      <c r="O34" s="26"/>
      <c r="P34" s="24"/>
      <c r="Q34" s="25"/>
      <c r="R34" s="26"/>
      <c r="S34" s="24"/>
      <c r="T34" s="22"/>
      <c r="U34" s="22"/>
      <c r="V34" s="22"/>
      <c r="W34" s="27"/>
      <c r="X34" s="28"/>
      <c r="Y34" s="29"/>
    </row>
  </sheetData>
  <sheetProtection selectLockedCells="1"/>
  <mergeCells count="50">
    <mergeCell ref="I23:J23"/>
    <mergeCell ref="I21:J21"/>
    <mergeCell ref="I18:J18"/>
    <mergeCell ref="I13:J13"/>
    <mergeCell ref="I19:J19"/>
    <mergeCell ref="I22:J22"/>
    <mergeCell ref="I20:J20"/>
    <mergeCell ref="I8:J8"/>
    <mergeCell ref="I14:J14"/>
    <mergeCell ref="I15:J15"/>
    <mergeCell ref="I16:J16"/>
    <mergeCell ref="I17:J17"/>
    <mergeCell ref="I12:J12"/>
    <mergeCell ref="I9:J9"/>
    <mergeCell ref="I10:J10"/>
    <mergeCell ref="I11:J11"/>
    <mergeCell ref="G7:H7"/>
    <mergeCell ref="G5:H6"/>
    <mergeCell ref="I7:K7"/>
    <mergeCell ref="L7:M7"/>
    <mergeCell ref="U7:V7"/>
    <mergeCell ref="U5:V6"/>
    <mergeCell ref="P5:P7"/>
    <mergeCell ref="Q5:R6"/>
    <mergeCell ref="S5:T6"/>
    <mergeCell ref="Q7:R7"/>
    <mergeCell ref="S7:T7"/>
    <mergeCell ref="W5:X6"/>
    <mergeCell ref="Y5:Y7"/>
    <mergeCell ref="M2:Q2"/>
    <mergeCell ref="M3:N3"/>
    <mergeCell ref="O3:Q3"/>
    <mergeCell ref="L5:M6"/>
    <mergeCell ref="J2:L2"/>
    <mergeCell ref="C5:C7"/>
    <mergeCell ref="W7:X7"/>
    <mergeCell ref="D2:F2"/>
    <mergeCell ref="A2:C2"/>
    <mergeCell ref="A3:B3"/>
    <mergeCell ref="D5:D7"/>
    <mergeCell ref="E5:E7"/>
    <mergeCell ref="C3:F3"/>
    <mergeCell ref="F5:F7"/>
    <mergeCell ref="A5:A7"/>
    <mergeCell ref="B5:B7"/>
    <mergeCell ref="N7:O7"/>
    <mergeCell ref="G3:L3"/>
    <mergeCell ref="I5:K6"/>
    <mergeCell ref="R2:Y2"/>
    <mergeCell ref="N5:O6"/>
  </mergeCells>
  <phoneticPr fontId="4" type="noConversion"/>
  <conditionalFormatting sqref="F3:F5 E3:E65536 A1:D1048576 M1:IV1048576 E1:L1 F8:F65536 G3:J65536 K4:L65536">
    <cfRule type="expression" dxfId="2014" priority="5">
      <formula>ISERROR(A1)</formula>
    </cfRule>
  </conditionalFormatting>
  <conditionalFormatting sqref="F8:F23">
    <cfRule type="cellIs" dxfId="2013" priority="4" stopIfTrue="1" operator="equal">
      <formula>"""#N/A"""</formula>
    </cfRule>
  </conditionalFormatting>
  <conditionalFormatting sqref="F8:F65536 E1:L1 D4:E65536 A1:C1048576 D1:D2 F4:F5 M1:N3 O1:O1048576 R1:IV1048576 P1:Q2 P4:Q65536 G4:N65536 G3">
    <cfRule type="expression" dxfId="2012" priority="2">
      <formula>ISERROR(A1)</formula>
    </cfRule>
  </conditionalFormatting>
  <conditionalFormatting sqref="F8:F23">
    <cfRule type="cellIs" dxfId="2011" priority="1" stopIfTrue="1" operator="equal">
      <formula>"""#N/A"""</formula>
    </cfRule>
  </conditionalFormatting>
  <pageMargins left="0.75" right="0.75" top="1" bottom="1" header="0.5" footer="0.5"/>
  <pageSetup paperSize="9" scale="88" orientation="landscape" horizontalDpi="300" verticalDpi="300" r:id="rId1"/>
  <headerFooter alignWithMargins="0">
    <oddHeader>&amp;C&amp;"Comic Sans MS,Regular"&amp;14Forth Valley Flyers Open Competition</oddHeader>
    <oddFooter>&amp;L&amp;A&amp;C&amp;P&amp;R&amp;D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41"/>
  <sheetViews>
    <sheetView showZeros="0" zoomScaleNormal="100" workbookViewId="0">
      <selection activeCell="D1" sqref="D1:H1"/>
    </sheetView>
  </sheetViews>
  <sheetFormatPr defaultRowHeight="12.75" x14ac:dyDescent="0.2"/>
  <cols>
    <col min="1" max="1" width="6.85546875" customWidth="1"/>
    <col min="2" max="2" width="6.7109375" customWidth="1"/>
    <col min="3" max="3" width="7.85546875" customWidth="1"/>
    <col min="4" max="4" width="25.5703125" customWidth="1"/>
    <col min="5" max="5" width="23.42578125" customWidth="1"/>
    <col min="6" max="6" width="7.42578125" customWidth="1"/>
    <col min="7" max="7" width="6.85546875" customWidth="1"/>
    <col min="8" max="8" width="12.28515625" customWidth="1"/>
  </cols>
  <sheetData>
    <row r="1" spans="1:9" ht="50.1" customHeight="1" x14ac:dyDescent="0.2">
      <c r="A1" s="43" t="s">
        <v>20</v>
      </c>
      <c r="B1" s="44"/>
      <c r="C1" s="45"/>
      <c r="D1" s="403" t="str">
        <f>Timetable!B1</f>
        <v>SDS Seniors Perth 09/9/15</v>
      </c>
      <c r="E1" s="404"/>
      <c r="F1" s="404"/>
      <c r="G1" s="404"/>
      <c r="H1" s="405"/>
      <c r="I1" s="161"/>
    </row>
    <row r="2" spans="1:9" ht="20.100000000000001" customHeight="1" x14ac:dyDescent="0.2">
      <c r="A2" s="347" t="s">
        <v>21</v>
      </c>
      <c r="B2" s="348"/>
      <c r="C2" s="232"/>
      <c r="D2" s="47"/>
      <c r="E2" s="48"/>
      <c r="F2" s="48"/>
      <c r="G2" s="49"/>
      <c r="H2" s="50"/>
      <c r="I2" s="161"/>
    </row>
    <row r="3" spans="1:9" ht="20.100000000000001" customHeight="1" x14ac:dyDescent="0.25">
      <c r="A3" s="349" t="s">
        <v>22</v>
      </c>
      <c r="B3" s="348"/>
      <c r="C3" s="58"/>
      <c r="D3" s="185" t="e">
        <f>VLOOKUP($C3,Times,2)</f>
        <v>#NAME?</v>
      </c>
      <c r="E3" s="231" t="e">
        <f>VLOOKUP($C3,Times,3)</f>
        <v>#NAME?</v>
      </c>
      <c r="F3" s="410"/>
      <c r="G3" s="411"/>
      <c r="H3" s="412"/>
      <c r="I3" s="161"/>
    </row>
    <row r="4" spans="1:9" ht="17.25" customHeight="1" x14ac:dyDescent="0.25">
      <c r="A4" s="51" t="s">
        <v>24</v>
      </c>
      <c r="B4" s="52" t="s">
        <v>25</v>
      </c>
      <c r="C4" s="64" t="s">
        <v>1</v>
      </c>
      <c r="D4" s="54" t="s">
        <v>9</v>
      </c>
      <c r="E4" s="54" t="s">
        <v>10</v>
      </c>
      <c r="F4" s="408" t="s">
        <v>26</v>
      </c>
      <c r="G4" s="409"/>
      <c r="H4" s="35" t="s">
        <v>27</v>
      </c>
      <c r="I4" s="69"/>
    </row>
    <row r="5" spans="1:9" ht="27.95" customHeight="1" x14ac:dyDescent="0.25">
      <c r="A5" s="56">
        <v>1</v>
      </c>
      <c r="B5" s="63"/>
      <c r="C5" s="65"/>
      <c r="D5" s="187" t="e">
        <f t="shared" ref="D5:D12" si="0">VLOOKUP($C5,athletes,2)</f>
        <v>#N/A</v>
      </c>
      <c r="E5" s="202" t="e">
        <f t="shared" ref="E5:E12" si="1">VLOOKUP($C5,athletes,3)</f>
        <v>#N/A</v>
      </c>
      <c r="F5" s="202" t="e">
        <f t="shared" ref="F5:F12" si="2">VLOOKUP($C5,athletes,4)</f>
        <v>#N/A</v>
      </c>
      <c r="G5" s="202" t="e">
        <f t="shared" ref="G5:G12" si="3">VLOOKUP($C5,data,15)</f>
        <v>#REF!</v>
      </c>
      <c r="H5" s="31"/>
      <c r="I5" s="161"/>
    </row>
    <row r="6" spans="1:9" ht="27.95" customHeight="1" x14ac:dyDescent="0.25">
      <c r="A6" s="56">
        <v>2</v>
      </c>
      <c r="B6" s="63"/>
      <c r="C6" s="65"/>
      <c r="D6" s="187" t="e">
        <f t="shared" si="0"/>
        <v>#N/A</v>
      </c>
      <c r="E6" s="202" t="e">
        <f t="shared" si="1"/>
        <v>#N/A</v>
      </c>
      <c r="F6" s="202" t="e">
        <f t="shared" si="2"/>
        <v>#N/A</v>
      </c>
      <c r="G6" s="202" t="e">
        <f t="shared" si="3"/>
        <v>#REF!</v>
      </c>
      <c r="H6" s="31"/>
      <c r="I6" s="161"/>
    </row>
    <row r="7" spans="1:9" ht="27.95" customHeight="1" x14ac:dyDescent="0.25">
      <c r="A7" s="56">
        <v>3</v>
      </c>
      <c r="B7" s="63"/>
      <c r="C7" s="65"/>
      <c r="D7" s="187" t="e">
        <f t="shared" si="0"/>
        <v>#N/A</v>
      </c>
      <c r="E7" s="202" t="e">
        <f t="shared" si="1"/>
        <v>#N/A</v>
      </c>
      <c r="F7" s="202" t="e">
        <f t="shared" si="2"/>
        <v>#N/A</v>
      </c>
      <c r="G7" s="202" t="e">
        <f t="shared" si="3"/>
        <v>#REF!</v>
      </c>
      <c r="H7" s="31"/>
      <c r="I7" s="161"/>
    </row>
    <row r="8" spans="1:9" ht="27.95" customHeight="1" x14ac:dyDescent="0.25">
      <c r="A8" s="56">
        <v>4</v>
      </c>
      <c r="B8" s="63"/>
      <c r="C8" s="65"/>
      <c r="D8" s="187" t="e">
        <f t="shared" si="0"/>
        <v>#N/A</v>
      </c>
      <c r="E8" s="202" t="e">
        <f t="shared" si="1"/>
        <v>#N/A</v>
      </c>
      <c r="F8" s="202" t="e">
        <f t="shared" si="2"/>
        <v>#N/A</v>
      </c>
      <c r="G8" s="202" t="e">
        <f t="shared" si="3"/>
        <v>#REF!</v>
      </c>
      <c r="H8" s="31"/>
      <c r="I8" s="161"/>
    </row>
    <row r="9" spans="1:9" ht="27.95" customHeight="1" x14ac:dyDescent="0.25">
      <c r="A9" s="56">
        <v>5</v>
      </c>
      <c r="B9" s="63"/>
      <c r="C9" s="65"/>
      <c r="D9" s="187" t="e">
        <f t="shared" si="0"/>
        <v>#N/A</v>
      </c>
      <c r="E9" s="202" t="e">
        <f t="shared" si="1"/>
        <v>#N/A</v>
      </c>
      <c r="F9" s="202" t="e">
        <f t="shared" si="2"/>
        <v>#N/A</v>
      </c>
      <c r="G9" s="202" t="e">
        <f t="shared" si="3"/>
        <v>#REF!</v>
      </c>
      <c r="H9" s="31"/>
      <c r="I9" s="161"/>
    </row>
    <row r="10" spans="1:9" ht="27.95" customHeight="1" x14ac:dyDescent="0.25">
      <c r="A10" s="56">
        <v>6</v>
      </c>
      <c r="B10" s="63"/>
      <c r="C10" s="66"/>
      <c r="D10" s="187" t="e">
        <f t="shared" si="0"/>
        <v>#N/A</v>
      </c>
      <c r="E10" s="202" t="e">
        <f t="shared" si="1"/>
        <v>#N/A</v>
      </c>
      <c r="F10" s="202" t="e">
        <f t="shared" si="2"/>
        <v>#N/A</v>
      </c>
      <c r="G10" s="202" t="e">
        <f t="shared" si="3"/>
        <v>#REF!</v>
      </c>
      <c r="H10" s="31"/>
      <c r="I10" s="161"/>
    </row>
    <row r="11" spans="1:9" ht="27.95" customHeight="1" x14ac:dyDescent="0.25">
      <c r="A11" s="56">
        <v>7</v>
      </c>
      <c r="B11" s="63"/>
      <c r="C11" s="66"/>
      <c r="D11" s="187" t="e">
        <f t="shared" si="0"/>
        <v>#N/A</v>
      </c>
      <c r="E11" s="202" t="e">
        <f t="shared" si="1"/>
        <v>#N/A</v>
      </c>
      <c r="F11" s="202" t="e">
        <f t="shared" si="2"/>
        <v>#N/A</v>
      </c>
      <c r="G11" s="202" t="e">
        <f t="shared" si="3"/>
        <v>#REF!</v>
      </c>
      <c r="H11" s="31"/>
      <c r="I11" s="161"/>
    </row>
    <row r="12" spans="1:9" ht="27.95" customHeight="1" x14ac:dyDescent="0.25">
      <c r="A12" s="56">
        <v>8</v>
      </c>
      <c r="B12" s="63"/>
      <c r="C12" s="57"/>
      <c r="D12" s="187" t="e">
        <f t="shared" si="0"/>
        <v>#N/A</v>
      </c>
      <c r="E12" s="202" t="e">
        <f t="shared" si="1"/>
        <v>#N/A</v>
      </c>
      <c r="F12" s="202" t="e">
        <f t="shared" si="2"/>
        <v>#N/A</v>
      </c>
      <c r="G12" s="202" t="e">
        <f t="shared" si="3"/>
        <v>#REF!</v>
      </c>
      <c r="H12" s="31"/>
      <c r="I12" s="161"/>
    </row>
    <row r="13" spans="1:9" ht="43.5" customHeight="1" x14ac:dyDescent="0.25">
      <c r="A13" s="32"/>
      <c r="B13" s="32"/>
      <c r="C13" s="33"/>
      <c r="D13" s="32"/>
      <c r="E13" s="32"/>
      <c r="F13" s="32"/>
      <c r="G13" s="32"/>
      <c r="H13" s="32"/>
      <c r="I13" s="161"/>
    </row>
    <row r="14" spans="1:9" ht="50.1" customHeight="1" x14ac:dyDescent="0.2">
      <c r="A14" s="43" t="s">
        <v>20</v>
      </c>
      <c r="B14" s="44"/>
      <c r="C14" s="45"/>
      <c r="D14" s="403" t="str">
        <f>D1</f>
        <v>SDS Seniors Perth 09/9/15</v>
      </c>
      <c r="E14" s="404"/>
      <c r="F14" s="404"/>
      <c r="G14" s="404"/>
      <c r="H14" s="405"/>
      <c r="I14" s="161"/>
    </row>
    <row r="15" spans="1:9" ht="20.100000000000001" customHeight="1" x14ac:dyDescent="0.2">
      <c r="A15" s="347" t="s">
        <v>21</v>
      </c>
      <c r="B15" s="348"/>
      <c r="C15" s="46"/>
      <c r="D15" s="47"/>
      <c r="E15" s="67"/>
      <c r="F15" s="67"/>
      <c r="G15" s="68"/>
      <c r="H15" s="68"/>
      <c r="I15" s="161"/>
    </row>
    <row r="16" spans="1:9" ht="20.100000000000001" customHeight="1" x14ac:dyDescent="0.25">
      <c r="A16" s="349" t="s">
        <v>22</v>
      </c>
      <c r="B16" s="348"/>
      <c r="C16" s="58">
        <f>C3</f>
        <v>0</v>
      </c>
      <c r="D16" s="185" t="e">
        <f>D3</f>
        <v>#NAME?</v>
      </c>
      <c r="E16" s="406" t="e">
        <f>E3</f>
        <v>#NAME?</v>
      </c>
      <c r="F16" s="407"/>
      <c r="G16" s="407"/>
      <c r="H16" s="407"/>
      <c r="I16" s="161"/>
    </row>
    <row r="17" spans="1:9" ht="20.25" customHeight="1" x14ac:dyDescent="0.25">
      <c r="A17" s="51" t="s">
        <v>24</v>
      </c>
      <c r="B17" s="52" t="s">
        <v>25</v>
      </c>
      <c r="C17" s="53" t="s">
        <v>1</v>
      </c>
      <c r="D17" s="54" t="s">
        <v>9</v>
      </c>
      <c r="E17" s="70" t="s">
        <v>10</v>
      </c>
      <c r="F17" s="401" t="s">
        <v>26</v>
      </c>
      <c r="G17" s="402"/>
      <c r="H17" s="205" t="s">
        <v>27</v>
      </c>
      <c r="I17" s="69"/>
    </row>
    <row r="18" spans="1:9" ht="27.95" customHeight="1" x14ac:dyDescent="0.25">
      <c r="A18" s="56">
        <v>1</v>
      </c>
      <c r="B18" s="55"/>
      <c r="C18" s="61">
        <f t="shared" ref="C18:H18" si="4">C5</f>
        <v>0</v>
      </c>
      <c r="D18" s="61" t="e">
        <f t="shared" si="4"/>
        <v>#N/A</v>
      </c>
      <c r="E18" s="61" t="e">
        <f t="shared" si="4"/>
        <v>#N/A</v>
      </c>
      <c r="F18" s="61" t="e">
        <f t="shared" si="4"/>
        <v>#N/A</v>
      </c>
      <c r="G18" s="61" t="e">
        <f t="shared" si="4"/>
        <v>#REF!</v>
      </c>
      <c r="H18" s="61">
        <f t="shared" si="4"/>
        <v>0</v>
      </c>
      <c r="I18" s="161"/>
    </row>
    <row r="19" spans="1:9" ht="27.95" customHeight="1" x14ac:dyDescent="0.25">
      <c r="A19" s="56">
        <v>2</v>
      </c>
      <c r="B19" s="55"/>
      <c r="C19" s="61">
        <f t="shared" ref="C19:H19" si="5">C6</f>
        <v>0</v>
      </c>
      <c r="D19" s="61" t="e">
        <f t="shared" si="5"/>
        <v>#N/A</v>
      </c>
      <c r="E19" s="61" t="e">
        <f t="shared" si="5"/>
        <v>#N/A</v>
      </c>
      <c r="F19" s="61" t="e">
        <f t="shared" si="5"/>
        <v>#N/A</v>
      </c>
      <c r="G19" s="61" t="e">
        <f t="shared" si="5"/>
        <v>#REF!</v>
      </c>
      <c r="H19" s="61">
        <f t="shared" si="5"/>
        <v>0</v>
      </c>
      <c r="I19" s="161"/>
    </row>
    <row r="20" spans="1:9" ht="27.95" customHeight="1" x14ac:dyDescent="0.25">
      <c r="A20" s="56">
        <v>3</v>
      </c>
      <c r="B20" s="55"/>
      <c r="C20" s="61">
        <f t="shared" ref="C20:H20" si="6">C7</f>
        <v>0</v>
      </c>
      <c r="D20" s="61" t="e">
        <f t="shared" si="6"/>
        <v>#N/A</v>
      </c>
      <c r="E20" s="61" t="e">
        <f t="shared" si="6"/>
        <v>#N/A</v>
      </c>
      <c r="F20" s="61" t="e">
        <f t="shared" si="6"/>
        <v>#N/A</v>
      </c>
      <c r="G20" s="61" t="e">
        <f t="shared" si="6"/>
        <v>#REF!</v>
      </c>
      <c r="H20" s="61">
        <f t="shared" si="6"/>
        <v>0</v>
      </c>
      <c r="I20" s="161"/>
    </row>
    <row r="21" spans="1:9" ht="27.95" customHeight="1" x14ac:dyDescent="0.25">
      <c r="A21" s="56">
        <v>4</v>
      </c>
      <c r="B21" s="55"/>
      <c r="C21" s="61">
        <f t="shared" ref="C21:H21" si="7">C8</f>
        <v>0</v>
      </c>
      <c r="D21" s="61" t="e">
        <f t="shared" si="7"/>
        <v>#N/A</v>
      </c>
      <c r="E21" s="61" t="e">
        <f t="shared" si="7"/>
        <v>#N/A</v>
      </c>
      <c r="F21" s="61" t="e">
        <f t="shared" si="7"/>
        <v>#N/A</v>
      </c>
      <c r="G21" s="61" t="e">
        <f t="shared" si="7"/>
        <v>#REF!</v>
      </c>
      <c r="H21" s="61">
        <f t="shared" si="7"/>
        <v>0</v>
      </c>
      <c r="I21" s="161"/>
    </row>
    <row r="22" spans="1:9" ht="27.95" customHeight="1" x14ac:dyDescent="0.25">
      <c r="A22" s="56">
        <v>5</v>
      </c>
      <c r="B22" s="55"/>
      <c r="C22" s="61">
        <f t="shared" ref="C22:H22" si="8">C9</f>
        <v>0</v>
      </c>
      <c r="D22" s="61" t="e">
        <f t="shared" si="8"/>
        <v>#N/A</v>
      </c>
      <c r="E22" s="61" t="e">
        <f t="shared" si="8"/>
        <v>#N/A</v>
      </c>
      <c r="F22" s="61" t="e">
        <f t="shared" si="8"/>
        <v>#N/A</v>
      </c>
      <c r="G22" s="61" t="e">
        <f t="shared" si="8"/>
        <v>#REF!</v>
      </c>
      <c r="H22" s="61">
        <f t="shared" si="8"/>
        <v>0</v>
      </c>
      <c r="I22" s="161"/>
    </row>
    <row r="23" spans="1:9" ht="27.95" customHeight="1" x14ac:dyDescent="0.25">
      <c r="A23" s="56">
        <v>6</v>
      </c>
      <c r="B23" s="55"/>
      <c r="C23" s="61">
        <f t="shared" ref="C23:H23" si="9">C10</f>
        <v>0</v>
      </c>
      <c r="D23" s="61" t="e">
        <f t="shared" si="9"/>
        <v>#N/A</v>
      </c>
      <c r="E23" s="61" t="e">
        <f t="shared" si="9"/>
        <v>#N/A</v>
      </c>
      <c r="F23" s="61" t="e">
        <f t="shared" si="9"/>
        <v>#N/A</v>
      </c>
      <c r="G23" s="61" t="e">
        <f t="shared" si="9"/>
        <v>#REF!</v>
      </c>
      <c r="H23" s="61">
        <f t="shared" si="9"/>
        <v>0</v>
      </c>
      <c r="I23" s="161"/>
    </row>
    <row r="24" spans="1:9" ht="27.95" customHeight="1" x14ac:dyDescent="0.25">
      <c r="A24" s="56">
        <v>7</v>
      </c>
      <c r="B24" s="55"/>
      <c r="C24" s="61">
        <f t="shared" ref="C24:H25" si="10">C11</f>
        <v>0</v>
      </c>
      <c r="D24" s="61" t="e">
        <f t="shared" si="10"/>
        <v>#N/A</v>
      </c>
      <c r="E24" s="61" t="e">
        <f t="shared" si="10"/>
        <v>#N/A</v>
      </c>
      <c r="F24" s="61" t="e">
        <f t="shared" si="10"/>
        <v>#N/A</v>
      </c>
      <c r="G24" s="61" t="e">
        <f t="shared" si="10"/>
        <v>#REF!</v>
      </c>
      <c r="H24" s="61">
        <f t="shared" si="10"/>
        <v>0</v>
      </c>
      <c r="I24" s="161"/>
    </row>
    <row r="25" spans="1:9" ht="27.95" customHeight="1" x14ac:dyDescent="0.25">
      <c r="A25" s="56">
        <v>8</v>
      </c>
      <c r="B25" s="55"/>
      <c r="C25" s="61">
        <f>C12</f>
        <v>0</v>
      </c>
      <c r="D25" s="61" t="e">
        <f t="shared" si="10"/>
        <v>#N/A</v>
      </c>
      <c r="E25" s="61" t="e">
        <f t="shared" si="10"/>
        <v>#N/A</v>
      </c>
      <c r="F25" s="61" t="e">
        <f t="shared" si="10"/>
        <v>#N/A</v>
      </c>
      <c r="G25" s="61" t="e">
        <f t="shared" si="10"/>
        <v>#REF!</v>
      </c>
      <c r="H25" s="61">
        <f>H12</f>
        <v>0</v>
      </c>
      <c r="I25" s="161"/>
    </row>
    <row r="26" spans="1:9" ht="15.75" x14ac:dyDescent="0.25">
      <c r="A26" s="32"/>
      <c r="B26" s="32"/>
      <c r="C26" s="33"/>
      <c r="D26" s="32"/>
      <c r="E26" s="32"/>
      <c r="F26" s="32"/>
      <c r="G26" s="32"/>
      <c r="H26" s="32"/>
      <c r="I26" s="161"/>
    </row>
    <row r="29" spans="1:9" ht="27.95" customHeight="1" x14ac:dyDescent="0.2">
      <c r="A29" s="43" t="s">
        <v>20</v>
      </c>
      <c r="B29" s="44"/>
      <c r="C29" s="45"/>
      <c r="D29" s="403" t="str">
        <f>D1</f>
        <v>SDS Seniors Perth 09/9/15</v>
      </c>
      <c r="E29" s="404"/>
      <c r="F29" s="404"/>
      <c r="G29" s="404"/>
      <c r="H29" s="405"/>
      <c r="I29" s="161"/>
    </row>
    <row r="30" spans="1:9" ht="27.95" customHeight="1" x14ac:dyDescent="0.2">
      <c r="A30" s="347" t="s">
        <v>21</v>
      </c>
      <c r="B30" s="348"/>
      <c r="C30" s="46"/>
      <c r="D30" s="47"/>
      <c r="E30" s="67"/>
      <c r="F30" s="67"/>
      <c r="G30" s="68"/>
      <c r="H30" s="68"/>
      <c r="I30" s="161"/>
    </row>
    <row r="31" spans="1:9" ht="27.95" customHeight="1" x14ac:dyDescent="0.25">
      <c r="A31" s="349" t="s">
        <v>22</v>
      </c>
      <c r="B31" s="348"/>
      <c r="C31" s="58">
        <f>C3</f>
        <v>0</v>
      </c>
      <c r="D31" s="185" t="e">
        <f>D3</f>
        <v>#NAME?</v>
      </c>
      <c r="E31" s="406" t="e">
        <f>E3</f>
        <v>#NAME?</v>
      </c>
      <c r="F31" s="407"/>
      <c r="G31" s="407"/>
      <c r="H31" s="407"/>
      <c r="I31" s="161"/>
    </row>
    <row r="32" spans="1:9" ht="27.95" customHeight="1" x14ac:dyDescent="0.25">
      <c r="A32" s="51" t="s">
        <v>24</v>
      </c>
      <c r="B32" s="52" t="s">
        <v>25</v>
      </c>
      <c r="C32" s="53" t="s">
        <v>1</v>
      </c>
      <c r="D32" s="54" t="s">
        <v>9</v>
      </c>
      <c r="E32" s="70" t="s">
        <v>10</v>
      </c>
      <c r="F32" s="401" t="s">
        <v>26</v>
      </c>
      <c r="G32" s="402"/>
      <c r="H32" s="205" t="s">
        <v>27</v>
      </c>
      <c r="I32" s="161"/>
    </row>
    <row r="33" spans="1:8" ht="24" customHeight="1" x14ac:dyDescent="0.25">
      <c r="A33" s="56">
        <v>1</v>
      </c>
      <c r="B33" s="55"/>
      <c r="C33" s="61">
        <f t="shared" ref="C33:H33" si="11">C5</f>
        <v>0</v>
      </c>
      <c r="D33" s="61" t="e">
        <f t="shared" si="11"/>
        <v>#N/A</v>
      </c>
      <c r="E33" s="61" t="e">
        <f t="shared" si="11"/>
        <v>#N/A</v>
      </c>
      <c r="F33" s="61" t="e">
        <f t="shared" si="11"/>
        <v>#N/A</v>
      </c>
      <c r="G33" s="61" t="e">
        <f t="shared" si="11"/>
        <v>#REF!</v>
      </c>
      <c r="H33" s="61">
        <f t="shared" si="11"/>
        <v>0</v>
      </c>
    </row>
    <row r="34" spans="1:8" ht="24" customHeight="1" x14ac:dyDescent="0.25">
      <c r="A34" s="56">
        <v>2</v>
      </c>
      <c r="B34" s="55"/>
      <c r="C34" s="61">
        <f t="shared" ref="C34:H34" si="12">C6</f>
        <v>0</v>
      </c>
      <c r="D34" s="61" t="e">
        <f t="shared" si="12"/>
        <v>#N/A</v>
      </c>
      <c r="E34" s="61" t="e">
        <f t="shared" si="12"/>
        <v>#N/A</v>
      </c>
      <c r="F34" s="61" t="e">
        <f t="shared" si="12"/>
        <v>#N/A</v>
      </c>
      <c r="G34" s="61" t="e">
        <f t="shared" si="12"/>
        <v>#REF!</v>
      </c>
      <c r="H34" s="61">
        <f t="shared" si="12"/>
        <v>0</v>
      </c>
    </row>
    <row r="35" spans="1:8" ht="24" customHeight="1" x14ac:dyDescent="0.25">
      <c r="A35" s="56">
        <v>3</v>
      </c>
      <c r="B35" s="55"/>
      <c r="C35" s="61">
        <f t="shared" ref="C35:H35" si="13">C7</f>
        <v>0</v>
      </c>
      <c r="D35" s="61" t="e">
        <f t="shared" si="13"/>
        <v>#N/A</v>
      </c>
      <c r="E35" s="61" t="e">
        <f t="shared" si="13"/>
        <v>#N/A</v>
      </c>
      <c r="F35" s="61" t="e">
        <f t="shared" si="13"/>
        <v>#N/A</v>
      </c>
      <c r="G35" s="61" t="e">
        <f t="shared" si="13"/>
        <v>#REF!</v>
      </c>
      <c r="H35" s="61">
        <f t="shared" si="13"/>
        <v>0</v>
      </c>
    </row>
    <row r="36" spans="1:8" ht="24" customHeight="1" x14ac:dyDescent="0.25">
      <c r="A36" s="56">
        <v>4</v>
      </c>
      <c r="B36" s="55"/>
      <c r="C36" s="61">
        <f t="shared" ref="C36:H36" si="14">C8</f>
        <v>0</v>
      </c>
      <c r="D36" s="61" t="e">
        <f t="shared" si="14"/>
        <v>#N/A</v>
      </c>
      <c r="E36" s="61" t="e">
        <f t="shared" si="14"/>
        <v>#N/A</v>
      </c>
      <c r="F36" s="61" t="e">
        <f t="shared" si="14"/>
        <v>#N/A</v>
      </c>
      <c r="G36" s="61" t="e">
        <f t="shared" si="14"/>
        <v>#REF!</v>
      </c>
      <c r="H36" s="61">
        <f t="shared" si="14"/>
        <v>0</v>
      </c>
    </row>
    <row r="37" spans="1:8" ht="24" customHeight="1" x14ac:dyDescent="0.25">
      <c r="A37" s="56">
        <v>5</v>
      </c>
      <c r="B37" s="55"/>
      <c r="C37" s="61">
        <f t="shared" ref="C37:H37" si="15">C9</f>
        <v>0</v>
      </c>
      <c r="D37" s="61" t="e">
        <f t="shared" si="15"/>
        <v>#N/A</v>
      </c>
      <c r="E37" s="61" t="e">
        <f t="shared" si="15"/>
        <v>#N/A</v>
      </c>
      <c r="F37" s="61" t="e">
        <f t="shared" si="15"/>
        <v>#N/A</v>
      </c>
      <c r="G37" s="61" t="e">
        <f t="shared" si="15"/>
        <v>#REF!</v>
      </c>
      <c r="H37" s="61">
        <f t="shared" si="15"/>
        <v>0</v>
      </c>
    </row>
    <row r="38" spans="1:8" ht="24" customHeight="1" x14ac:dyDescent="0.25">
      <c r="A38" s="56">
        <v>6</v>
      </c>
      <c r="B38" s="55"/>
      <c r="C38" s="61">
        <f t="shared" ref="C38:H38" si="16">C10</f>
        <v>0</v>
      </c>
      <c r="D38" s="61" t="e">
        <f t="shared" si="16"/>
        <v>#N/A</v>
      </c>
      <c r="E38" s="61" t="e">
        <f t="shared" si="16"/>
        <v>#N/A</v>
      </c>
      <c r="F38" s="61" t="e">
        <f t="shared" si="16"/>
        <v>#N/A</v>
      </c>
      <c r="G38" s="61" t="e">
        <f t="shared" si="16"/>
        <v>#REF!</v>
      </c>
      <c r="H38" s="61">
        <f t="shared" si="16"/>
        <v>0</v>
      </c>
    </row>
    <row r="39" spans="1:8" ht="24" customHeight="1" x14ac:dyDescent="0.25">
      <c r="A39" s="56">
        <v>7</v>
      </c>
      <c r="B39" s="55"/>
      <c r="C39" s="61">
        <f t="shared" ref="C39:H39" si="17">C11</f>
        <v>0</v>
      </c>
      <c r="D39" s="61" t="e">
        <f t="shared" si="17"/>
        <v>#N/A</v>
      </c>
      <c r="E39" s="61" t="e">
        <f t="shared" si="17"/>
        <v>#N/A</v>
      </c>
      <c r="F39" s="61" t="e">
        <f t="shared" si="17"/>
        <v>#N/A</v>
      </c>
      <c r="G39" s="61" t="e">
        <f t="shared" si="17"/>
        <v>#REF!</v>
      </c>
      <c r="H39" s="61">
        <f t="shared" si="17"/>
        <v>0</v>
      </c>
    </row>
    <row r="40" spans="1:8" ht="24" customHeight="1" x14ac:dyDescent="0.25">
      <c r="A40" s="56">
        <v>8</v>
      </c>
      <c r="B40" s="55"/>
      <c r="C40" s="61">
        <f t="shared" ref="C40:H40" si="18">C12</f>
        <v>0</v>
      </c>
      <c r="D40" s="61" t="e">
        <f t="shared" si="18"/>
        <v>#N/A</v>
      </c>
      <c r="E40" s="61" t="e">
        <f t="shared" si="18"/>
        <v>#N/A</v>
      </c>
      <c r="F40" s="61" t="e">
        <f t="shared" si="18"/>
        <v>#N/A</v>
      </c>
      <c r="G40" s="61" t="e">
        <f t="shared" si="18"/>
        <v>#REF!</v>
      </c>
      <c r="H40" s="61">
        <f t="shared" si="18"/>
        <v>0</v>
      </c>
    </row>
    <row r="41" spans="1:8" ht="24" customHeight="1" x14ac:dyDescent="0.2">
      <c r="A41" s="161"/>
      <c r="B41" s="161"/>
      <c r="C41" s="161"/>
      <c r="D41" s="161"/>
      <c r="E41" s="161"/>
      <c r="F41" s="161"/>
      <c r="G41" s="161"/>
      <c r="H41" s="161"/>
    </row>
  </sheetData>
  <sheetProtection selectLockedCells="1"/>
  <mergeCells count="15">
    <mergeCell ref="D14:H14"/>
    <mergeCell ref="A2:B2"/>
    <mergeCell ref="A3:B3"/>
    <mergeCell ref="D1:H1"/>
    <mergeCell ref="F4:G4"/>
    <mergeCell ref="F3:H3"/>
    <mergeCell ref="A15:B15"/>
    <mergeCell ref="A16:B16"/>
    <mergeCell ref="F32:G32"/>
    <mergeCell ref="D29:H29"/>
    <mergeCell ref="A30:B30"/>
    <mergeCell ref="A31:B31"/>
    <mergeCell ref="E31:H31"/>
    <mergeCell ref="E16:H16"/>
    <mergeCell ref="F17:G17"/>
  </mergeCells>
  <phoneticPr fontId="4" type="noConversion"/>
  <conditionalFormatting sqref="A13:G13 A26:G26 C21:E25 A17:B25 A27:HZ64681 F19:G25 C17:G24 H13:HZ26 C25:H25 I1:HZ12">
    <cfRule type="cellIs" dxfId="2010" priority="100" stopIfTrue="1" operator="equal">
      <formula>"""#N/A"""</formula>
    </cfRule>
  </conditionalFormatting>
  <conditionalFormatting sqref="A26:H26 A13:H13 A17:B25 C17:E17 H17:H25 C18:H25">
    <cfRule type="cellIs" dxfId="2009" priority="99" stopIfTrue="1" operator="equal">
      <formula>"""#N/A"""</formula>
    </cfRule>
  </conditionalFormatting>
  <conditionalFormatting sqref="A26:H26 A13:H13 A17:B25 C17:E17 C18:G25 H17:H25 C25:H25">
    <cfRule type="cellIs" dxfId="2008" priority="98" stopIfTrue="1" operator="equal">
      <formula>"""#N/A"""</formula>
    </cfRule>
  </conditionalFormatting>
  <conditionalFormatting sqref="A26:H26 B17:E17 B21:G25 B19:B20 A17:A25 H17:H25 A13:H13 B18:H18 C19:H25">
    <cfRule type="cellIs" dxfId="2007" priority="97" stopIfTrue="1" operator="equal">
      <formula>"""#N/A"""</formula>
    </cfRule>
  </conditionalFormatting>
  <conditionalFormatting sqref="I1:IV1048576 F17:H17 F13:H15 A13:E17 D33:H40 A19:E65536 F19:H65536 A18:H18 C19:H25">
    <cfRule type="expression" dxfId="2006" priority="96">
      <formula>ISERROR(A1)</formula>
    </cfRule>
  </conditionalFormatting>
  <conditionalFormatting sqref="D16:E16">
    <cfRule type="cellIs" dxfId="2005" priority="95" stopIfTrue="1" operator="equal">
      <formula>"""#N/A"""</formula>
    </cfRule>
  </conditionalFormatting>
  <conditionalFormatting sqref="D31:E31">
    <cfRule type="cellIs" dxfId="2004" priority="58" stopIfTrue="1" operator="equal">
      <formula>"""#N/A"""</formula>
    </cfRule>
  </conditionalFormatting>
  <conditionalFormatting sqref="A26:H26 A13:H13 B17:E17 B21:G25 B19:B20 A17:A25 H17:H25 B18:H18 C19:H25">
    <cfRule type="cellIs" dxfId="2003" priority="93" stopIfTrue="1" operator="equal">
      <formula>"""#N/A"""</formula>
    </cfRule>
  </conditionalFormatting>
  <conditionalFormatting sqref="F13:H15 F17:H17 A13:E17 A18:H40">
    <cfRule type="expression" dxfId="2002" priority="92">
      <formula>ISERROR(A13)</formula>
    </cfRule>
  </conditionalFormatting>
  <conditionalFormatting sqref="D16:E16">
    <cfRule type="cellIs" dxfId="2001" priority="91" stopIfTrue="1" operator="equal">
      <formula>"""#N/A"""</formula>
    </cfRule>
  </conditionalFormatting>
  <conditionalFormatting sqref="D16:E16">
    <cfRule type="cellIs" dxfId="2000" priority="85" stopIfTrue="1" operator="equal">
      <formula>"""#N/A"""</formula>
    </cfRule>
  </conditionalFormatting>
  <conditionalFormatting sqref="D16:E16">
    <cfRule type="cellIs" dxfId="1999" priority="84" stopIfTrue="1" operator="equal">
      <formula>"""#N/A"""</formula>
    </cfRule>
  </conditionalFormatting>
  <conditionalFormatting sqref="D16:E16">
    <cfRule type="cellIs" dxfId="1998" priority="82" stopIfTrue="1" operator="equal">
      <formula>"""#N/A"""</formula>
    </cfRule>
  </conditionalFormatting>
  <conditionalFormatting sqref="B32:E33 B36:G40 B34:B35 A32:A40 H32:H40 C34:E40 D33:H40">
    <cfRule type="cellIs" dxfId="1997" priority="81" stopIfTrue="1" operator="equal">
      <formula>"""#N/A"""</formula>
    </cfRule>
  </conditionalFormatting>
  <conditionalFormatting sqref="D31:E31">
    <cfRule type="cellIs" dxfId="1996" priority="80" stopIfTrue="1" operator="equal">
      <formula>"""#N/A"""</formula>
    </cfRule>
  </conditionalFormatting>
  <conditionalFormatting sqref="F33:F40">
    <cfRule type="expression" dxfId="1995" priority="79">
      <formula>ISERROR(F33)</formula>
    </cfRule>
  </conditionalFormatting>
  <conditionalFormatting sqref="D31:E31">
    <cfRule type="cellIs" dxfId="1994" priority="78" stopIfTrue="1" operator="equal">
      <formula>"""#N/A"""</formula>
    </cfRule>
  </conditionalFormatting>
  <conditionalFormatting sqref="D31:E31">
    <cfRule type="cellIs" dxfId="1993" priority="77" stopIfTrue="1" operator="equal">
      <formula>"""#N/A"""</formula>
    </cfRule>
  </conditionalFormatting>
  <conditionalFormatting sqref="F33:F40">
    <cfRule type="expression" dxfId="1992" priority="76">
      <formula>ISERROR(F33)</formula>
    </cfRule>
  </conditionalFormatting>
  <conditionalFormatting sqref="D31:E31">
    <cfRule type="cellIs" dxfId="1991" priority="75" stopIfTrue="1" operator="equal">
      <formula>"""#N/A"""</formula>
    </cfRule>
  </conditionalFormatting>
  <conditionalFormatting sqref="A26:H26 A13:H13 B17:E17 A17:A25 B18:G25 H17:H25 C25:H25">
    <cfRule type="cellIs" dxfId="1990" priority="74" stopIfTrue="1" operator="equal">
      <formula>"""#N/A"""</formula>
    </cfRule>
  </conditionalFormatting>
  <conditionalFormatting sqref="I1:IV1048576 F13:H15 F17:H17 A13:E17 D33:H40 A19:E65536 F19:H65536 A18:H18 C19:H25">
    <cfRule type="expression" dxfId="1989" priority="73">
      <formula>ISERROR(A1)</formula>
    </cfRule>
  </conditionalFormatting>
  <conditionalFormatting sqref="D16:E16">
    <cfRule type="cellIs" dxfId="1988" priority="72" stopIfTrue="1" operator="equal">
      <formula>"""#N/A"""</formula>
    </cfRule>
  </conditionalFormatting>
  <conditionalFormatting sqref="A4:B12 C4:E4 H4:H12">
    <cfRule type="cellIs" dxfId="1987" priority="35" stopIfTrue="1" operator="equal">
      <formula>"""#N/A"""</formula>
    </cfRule>
  </conditionalFormatting>
  <conditionalFormatting sqref="B4:E5 B6:B12 A4:A12 C6 C8:C12 D6:E12 H4:H12 F5:G12">
    <cfRule type="cellIs" dxfId="1986" priority="33" stopIfTrue="1" operator="equal">
      <formula>"""#N/A"""</formula>
    </cfRule>
  </conditionalFormatting>
  <conditionalFormatting sqref="A1:H2 A4:H12 A3:F3">
    <cfRule type="expression" dxfId="1985" priority="32">
      <formula>ISERROR(A1)</formula>
    </cfRule>
  </conditionalFormatting>
  <conditionalFormatting sqref="D3:E3">
    <cfRule type="cellIs" dxfId="1984" priority="31" stopIfTrue="1" operator="equal">
      <formula>"""#N/A"""</formula>
    </cfRule>
  </conditionalFormatting>
  <conditionalFormatting sqref="D16:E16">
    <cfRule type="cellIs" dxfId="1983" priority="66" stopIfTrue="1" operator="equal">
      <formula>"""#N/A"""</formula>
    </cfRule>
  </conditionalFormatting>
  <conditionalFormatting sqref="D16:E16">
    <cfRule type="cellIs" dxfId="1982" priority="65" stopIfTrue="1" operator="equal">
      <formula>"""#N/A"""</formula>
    </cfRule>
  </conditionalFormatting>
  <conditionalFormatting sqref="D16:E16">
    <cfRule type="cellIs" dxfId="1981" priority="63" stopIfTrue="1" operator="equal">
      <formula>"""#N/A"""</formula>
    </cfRule>
  </conditionalFormatting>
  <conditionalFormatting sqref="B32:E33 B36:G40 B34:B35 A32:A40 H32:H40 C35:G35 C34:E40 D33:H40">
    <cfRule type="cellIs" dxfId="1980" priority="62" stopIfTrue="1" operator="equal">
      <formula>"""#N/A"""</formula>
    </cfRule>
  </conditionalFormatting>
  <conditionalFormatting sqref="D31:E31">
    <cfRule type="cellIs" dxfId="1979" priority="61" stopIfTrue="1" operator="equal">
      <formula>"""#N/A"""</formula>
    </cfRule>
  </conditionalFormatting>
  <conditionalFormatting sqref="F33:F40">
    <cfRule type="expression" dxfId="1978" priority="60">
      <formula>ISERROR(F33)</formula>
    </cfRule>
  </conditionalFormatting>
  <conditionalFormatting sqref="D31:E31">
    <cfRule type="cellIs" dxfId="1977" priority="59" stopIfTrue="1" operator="equal">
      <formula>"""#N/A"""</formula>
    </cfRule>
  </conditionalFormatting>
  <conditionalFormatting sqref="F33:F40">
    <cfRule type="expression" dxfId="1976" priority="57">
      <formula>ISERROR(F33)</formula>
    </cfRule>
  </conditionalFormatting>
  <conditionalFormatting sqref="D31:E31">
    <cfRule type="cellIs" dxfId="1975" priority="56" stopIfTrue="1" operator="equal">
      <formula>"""#N/A"""</formula>
    </cfRule>
  </conditionalFormatting>
  <conditionalFormatting sqref="A26:H26 A13:H13 B17:E17 A17:A25 B18:G25 H17:H25 C25:H25">
    <cfRule type="cellIs" dxfId="1974" priority="55" stopIfTrue="1" operator="equal">
      <formula>"""#N/A"""</formula>
    </cfRule>
  </conditionalFormatting>
  <conditionalFormatting sqref="I1:IV1048576 F13:H15 F17:H17 A13:E17 D33:H40 A19:E65536 F19:H65536 A18:H18 C19:H25">
    <cfRule type="expression" dxfId="1973" priority="54">
      <formula>ISERROR(A1)</formula>
    </cfRule>
  </conditionalFormatting>
  <conditionalFormatting sqref="D16:E16">
    <cfRule type="cellIs" dxfId="1972" priority="53" stopIfTrue="1" operator="equal">
      <formula>"""#N/A"""</formula>
    </cfRule>
  </conditionalFormatting>
  <conditionalFormatting sqref="D3:E3">
    <cfRule type="cellIs" dxfId="1971" priority="16" stopIfTrue="1" operator="equal">
      <formula>"""#N/A"""</formula>
    </cfRule>
  </conditionalFormatting>
  <conditionalFormatting sqref="B4:E5 B6:B12 A4:A12 C6 C8:C12 D6:E12 H4:H12 F5:G12">
    <cfRule type="cellIs" dxfId="1970" priority="12" stopIfTrue="1" operator="equal">
      <formula>"""#N/A"""</formula>
    </cfRule>
  </conditionalFormatting>
  <conditionalFormatting sqref="D16:E16">
    <cfRule type="cellIs" dxfId="1969" priority="47" stopIfTrue="1" operator="equal">
      <formula>"""#N/A"""</formula>
    </cfRule>
  </conditionalFormatting>
  <conditionalFormatting sqref="D16:E16">
    <cfRule type="cellIs" dxfId="1968" priority="46" stopIfTrue="1" operator="equal">
      <formula>"""#N/A"""</formula>
    </cfRule>
  </conditionalFormatting>
  <conditionalFormatting sqref="D16:E16">
    <cfRule type="cellIs" dxfId="1967" priority="44" stopIfTrue="1" operator="equal">
      <formula>"""#N/A"""</formula>
    </cfRule>
  </conditionalFormatting>
  <conditionalFormatting sqref="B32:E33 B36:G40 B34:B35 A32:A40 H32:H40 C35:G35 C34:E40 D33:H40">
    <cfRule type="cellIs" dxfId="1966" priority="43" stopIfTrue="1" operator="equal">
      <formula>"""#N/A"""</formula>
    </cfRule>
  </conditionalFormatting>
  <conditionalFormatting sqref="D31:E31">
    <cfRule type="cellIs" dxfId="1965" priority="42" stopIfTrue="1" operator="equal">
      <formula>"""#N/A"""</formula>
    </cfRule>
  </conditionalFormatting>
  <conditionalFormatting sqref="F33:F40">
    <cfRule type="expression" dxfId="1964" priority="41">
      <formula>ISERROR(F33)</formula>
    </cfRule>
  </conditionalFormatting>
  <conditionalFormatting sqref="D31:E31">
    <cfRule type="cellIs" dxfId="1963" priority="40" stopIfTrue="1" operator="equal">
      <formula>"""#N/A"""</formula>
    </cfRule>
  </conditionalFormatting>
  <conditionalFormatting sqref="D31:E31">
    <cfRule type="cellIs" dxfId="1962" priority="39" stopIfTrue="1" operator="equal">
      <formula>"""#N/A"""</formula>
    </cfRule>
  </conditionalFormatting>
  <conditionalFormatting sqref="F33:F40">
    <cfRule type="expression" dxfId="1961" priority="38">
      <formula>ISERROR(F33)</formula>
    </cfRule>
  </conditionalFormatting>
  <conditionalFormatting sqref="D31:E31">
    <cfRule type="cellIs" dxfId="1960" priority="37" stopIfTrue="1" operator="equal">
      <formula>"""#N/A"""</formula>
    </cfRule>
  </conditionalFormatting>
  <conditionalFormatting sqref="A4:B12 F5:G5 C4:E5 C6 C8:C12 D6:G12 H4:H12">
    <cfRule type="cellIs" dxfId="1959" priority="36" stopIfTrue="1" operator="equal">
      <formula>"""#N/A"""</formula>
    </cfRule>
  </conditionalFormatting>
  <conditionalFormatting sqref="A4:B12 C4:E4 C6:C12 G5:G12 H4:H12">
    <cfRule type="cellIs" dxfId="1958" priority="34" stopIfTrue="1" operator="equal">
      <formula>"""#N/A"""</formula>
    </cfRule>
  </conditionalFormatting>
  <conditionalFormatting sqref="B4:E5 B6:B12 A4:A12 C6 C8:C12 D6:E12 H4:H12 F5:G12">
    <cfRule type="cellIs" dxfId="1957" priority="30" stopIfTrue="1" operator="equal">
      <formula>"""#N/A"""</formula>
    </cfRule>
  </conditionalFormatting>
  <conditionalFormatting sqref="F1:H2 F4:H12 A1:E12">
    <cfRule type="expression" dxfId="1956" priority="29">
      <formula>ISERROR(A1)</formula>
    </cfRule>
  </conditionalFormatting>
  <conditionalFormatting sqref="D3:E3">
    <cfRule type="cellIs" dxfId="1955" priority="28" stopIfTrue="1" operator="equal">
      <formula>"""#N/A"""</formula>
    </cfRule>
  </conditionalFormatting>
  <conditionalFormatting sqref="D3:E3">
    <cfRule type="cellIs" dxfId="1954" priority="27" stopIfTrue="1" operator="equal">
      <formula>"""#N/A"""</formula>
    </cfRule>
  </conditionalFormatting>
  <conditionalFormatting sqref="F5:F12">
    <cfRule type="expression" dxfId="1953" priority="26">
      <formula>ISERROR(F5)</formula>
    </cfRule>
  </conditionalFormatting>
  <conditionalFormatting sqref="D3:E3">
    <cfRule type="cellIs" dxfId="1952" priority="25" stopIfTrue="1" operator="equal">
      <formula>"""#N/A"""</formula>
    </cfRule>
  </conditionalFormatting>
  <conditionalFormatting sqref="B4:E5 B6:B12 A4:A12 C6 C8:C12 D6:E12 H4:H12 F5:G12">
    <cfRule type="cellIs" dxfId="1951" priority="24" stopIfTrue="1" operator="equal">
      <formula>"""#N/A"""</formula>
    </cfRule>
  </conditionalFormatting>
  <conditionalFormatting sqref="F1:H2 F4:H12 A1:E12">
    <cfRule type="expression" dxfId="1950" priority="23">
      <formula>ISERROR(A1)</formula>
    </cfRule>
  </conditionalFormatting>
  <conditionalFormatting sqref="D3:E3">
    <cfRule type="cellIs" dxfId="1949" priority="22" stopIfTrue="1" operator="equal">
      <formula>"""#N/A"""</formula>
    </cfRule>
  </conditionalFormatting>
  <conditionalFormatting sqref="D3:E3">
    <cfRule type="cellIs" dxfId="1948" priority="21" stopIfTrue="1" operator="equal">
      <formula>"""#N/A"""</formula>
    </cfRule>
  </conditionalFormatting>
  <conditionalFormatting sqref="F5:F12">
    <cfRule type="expression" dxfId="1947" priority="20">
      <formula>ISERROR(F5)</formula>
    </cfRule>
  </conditionalFormatting>
  <conditionalFormatting sqref="D3:E3">
    <cfRule type="cellIs" dxfId="1946" priority="19" stopIfTrue="1" operator="equal">
      <formula>"""#N/A"""</formula>
    </cfRule>
  </conditionalFormatting>
  <conditionalFormatting sqref="B4:E5 B6:B12 A4:A12 C6 C8:C12 D6:E12 H4:H12 F5:G12">
    <cfRule type="cellIs" dxfId="1945" priority="18" stopIfTrue="1" operator="equal">
      <formula>"""#N/A"""</formula>
    </cfRule>
  </conditionalFormatting>
  <conditionalFormatting sqref="F1:H2 F4:H12 A1:E12">
    <cfRule type="expression" dxfId="1944" priority="17">
      <formula>ISERROR(A1)</formula>
    </cfRule>
  </conditionalFormatting>
  <conditionalFormatting sqref="D3:E3">
    <cfRule type="cellIs" dxfId="1943" priority="15" stopIfTrue="1" operator="equal">
      <formula>"""#N/A"""</formula>
    </cfRule>
  </conditionalFormatting>
  <conditionalFormatting sqref="F5:F12">
    <cfRule type="expression" dxfId="1942" priority="14">
      <formula>ISERROR(F5)</formula>
    </cfRule>
  </conditionalFormatting>
  <conditionalFormatting sqref="D3:E3">
    <cfRule type="cellIs" dxfId="1941" priority="13" stopIfTrue="1" operator="equal">
      <formula>"""#N/A"""</formula>
    </cfRule>
  </conditionalFormatting>
  <conditionalFormatting sqref="F1:H2 F4:H12 A1:E12">
    <cfRule type="expression" dxfId="1940" priority="11">
      <formula>ISERROR(A1)</formula>
    </cfRule>
  </conditionalFormatting>
  <conditionalFormatting sqref="D3:E3">
    <cfRule type="cellIs" dxfId="1939" priority="10" stopIfTrue="1" operator="equal">
      <formula>"""#N/A"""</formula>
    </cfRule>
  </conditionalFormatting>
  <conditionalFormatting sqref="D3:E3">
    <cfRule type="cellIs" dxfId="1938" priority="9" stopIfTrue="1" operator="equal">
      <formula>"""#N/A"""</formula>
    </cfRule>
  </conditionalFormatting>
  <conditionalFormatting sqref="F5:F12">
    <cfRule type="expression" dxfId="1937" priority="8">
      <formula>ISERROR(F5)</formula>
    </cfRule>
  </conditionalFormatting>
  <conditionalFormatting sqref="D3:E3">
    <cfRule type="cellIs" dxfId="1936" priority="7" stopIfTrue="1" operator="equal">
      <formula>"""#N/A"""</formula>
    </cfRule>
  </conditionalFormatting>
  <conditionalFormatting sqref="B4:E5 B6:B12 A4:A12 C6 C8:C12 D6:E12 H4:H12 F5:G12">
    <cfRule type="cellIs" dxfId="1935" priority="6" stopIfTrue="1" operator="equal">
      <formula>"""#N/A"""</formula>
    </cfRule>
  </conditionalFormatting>
  <conditionalFormatting sqref="F1:H2 F4:H12 A1:E12">
    <cfRule type="expression" dxfId="1934" priority="5">
      <formula>ISERROR(A1)</formula>
    </cfRule>
  </conditionalFormatting>
  <conditionalFormatting sqref="D3:E3">
    <cfRule type="cellIs" dxfId="1933" priority="4" stopIfTrue="1" operator="equal">
      <formula>"""#N/A"""</formula>
    </cfRule>
  </conditionalFormatting>
  <conditionalFormatting sqref="D3:E3">
    <cfRule type="cellIs" dxfId="1932" priority="3" stopIfTrue="1" operator="equal">
      <formula>"""#N/A"""</formula>
    </cfRule>
  </conditionalFormatting>
  <conditionalFormatting sqref="F5:F12">
    <cfRule type="expression" dxfId="1931" priority="2">
      <formula>ISERROR(F5)</formula>
    </cfRule>
  </conditionalFormatting>
  <conditionalFormatting sqref="D3:E3">
    <cfRule type="cellIs" dxfId="1930" priority="1" stopIfTrue="1" operator="equal">
      <formula>"""#N/A"""</formula>
    </cfRule>
  </conditionalFormatting>
  <printOptions horizontalCentered="1"/>
  <pageMargins left="0.74803149606299213" right="0.74803149606299213" top="0.78740157480314965" bottom="0.71" header="0.51181102362204722" footer="0.51181102362204722"/>
  <pageSetup paperSize="9" scale="92" orientation="portrait" horizontalDpi="300" verticalDpi="300" r:id="rId1"/>
  <headerFooter alignWithMargins="0">
    <oddFooter>&amp;L&amp;A&amp;C&amp;P&amp;R&amp;D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92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928" priority="129">
      <formula>ISERROR(A1)</formula>
    </cfRule>
  </conditionalFormatting>
  <conditionalFormatting sqref="B4:E5 B6:B7 A4:A12 H4:H12 B8:G12 C7:G7 C6:E6 F5:G6">
    <cfRule type="cellIs" dxfId="1927" priority="128" stopIfTrue="1" operator="equal">
      <formula>"""#N/A"""</formula>
    </cfRule>
  </conditionalFormatting>
  <conditionalFormatting sqref="F1:H2 A1:E12 F4:H12">
    <cfRule type="expression" dxfId="1926" priority="127">
      <formula>ISERROR(A1)</formula>
    </cfRule>
  </conditionalFormatting>
  <conditionalFormatting sqref="D3:E3">
    <cfRule type="cellIs" dxfId="1925" priority="126" stopIfTrue="1" operator="equal">
      <formula>"""#N/A"""</formula>
    </cfRule>
  </conditionalFormatting>
  <conditionalFormatting sqref="B21:G25 A17:A25 H17:H25 B17:E20 F18:G20">
    <cfRule type="cellIs" dxfId="1924" priority="125" stopIfTrue="1" operator="equal">
      <formula>"""#N/A"""</formula>
    </cfRule>
  </conditionalFormatting>
  <conditionalFormatting sqref="A16:F16 A17:H25 A14:H14 A15:D15">
    <cfRule type="expression" dxfId="1923" priority="124">
      <formula>ISERROR(A14)</formula>
    </cfRule>
  </conditionalFormatting>
  <conditionalFormatting sqref="D16:F16">
    <cfRule type="cellIs" dxfId="192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921" priority="122" stopIfTrue="1" operator="equal">
      <formula>"""#N/A"""</formula>
    </cfRule>
  </conditionalFormatting>
  <conditionalFormatting sqref="F1:H2 F16 D18:G25 F4:H14 C9:E12">
    <cfRule type="expression" dxfId="1920" priority="121">
      <formula>ISERROR(C1)</formula>
    </cfRule>
  </conditionalFormatting>
  <conditionalFormatting sqref="D16:F16">
    <cfRule type="cellIs" dxfId="1919" priority="120" stopIfTrue="1" operator="equal">
      <formula>"""#N/A"""</formula>
    </cfRule>
  </conditionalFormatting>
  <conditionalFormatting sqref="D3:E3">
    <cfRule type="cellIs" dxfId="1918" priority="119" stopIfTrue="1" operator="equal">
      <formula>"""#N/A"""</formula>
    </cfRule>
  </conditionalFormatting>
  <conditionalFormatting sqref="F18:F25">
    <cfRule type="expression" dxfId="1917" priority="118">
      <formula>ISERROR(F18)</formula>
    </cfRule>
  </conditionalFormatting>
  <conditionalFormatting sqref="D3:E3">
    <cfRule type="cellIs" dxfId="1916" priority="117" stopIfTrue="1" operator="equal">
      <formula>"""#N/A"""</formula>
    </cfRule>
  </conditionalFormatting>
  <conditionalFormatting sqref="F5:G12">
    <cfRule type="expression" dxfId="1915" priority="116">
      <formula>ISERROR(F5)</formula>
    </cfRule>
  </conditionalFormatting>
  <conditionalFormatting sqref="D3:E3">
    <cfRule type="cellIs" dxfId="1914" priority="115" stopIfTrue="1" operator="equal">
      <formula>"""#N/A"""</formula>
    </cfRule>
  </conditionalFormatting>
  <conditionalFormatting sqref="D16:F16">
    <cfRule type="cellIs" dxfId="1913" priority="114" stopIfTrue="1" operator="equal">
      <formula>"""#N/A"""</formula>
    </cfRule>
  </conditionalFormatting>
  <conditionalFormatting sqref="D16:F16">
    <cfRule type="cellIs" dxfId="1912" priority="113" stopIfTrue="1" operator="equal">
      <formula>"""#N/A"""</formula>
    </cfRule>
  </conditionalFormatting>
  <conditionalFormatting sqref="F18:F25">
    <cfRule type="expression" dxfId="1911" priority="112">
      <formula>ISERROR(F18)</formula>
    </cfRule>
  </conditionalFormatting>
  <conditionalFormatting sqref="D16:F16">
    <cfRule type="cellIs" dxfId="191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909" priority="110" stopIfTrue="1" operator="equal">
      <formula>"""#N/A"""</formula>
    </cfRule>
  </conditionalFormatting>
  <conditionalFormatting sqref="F1:H2 F16 D18:G25 F4:H14 C9:E12 F39:H39">
    <cfRule type="expression" dxfId="1908" priority="109">
      <formula>ISERROR(C1)</formula>
    </cfRule>
  </conditionalFormatting>
  <conditionalFormatting sqref="D16:F16">
    <cfRule type="cellIs" dxfId="1907" priority="108" stopIfTrue="1" operator="equal">
      <formula>"""#N/A"""</formula>
    </cfRule>
  </conditionalFormatting>
  <conditionalFormatting sqref="D3:E3">
    <cfRule type="cellIs" dxfId="1906" priority="107" stopIfTrue="1" operator="equal">
      <formula>"""#N/A"""</formula>
    </cfRule>
  </conditionalFormatting>
  <conditionalFormatting sqref="F18:F25">
    <cfRule type="expression" dxfId="1905" priority="106">
      <formula>ISERROR(F18)</formula>
    </cfRule>
  </conditionalFormatting>
  <conditionalFormatting sqref="D3:E3">
    <cfRule type="cellIs" dxfId="1904" priority="105" stopIfTrue="1" operator="equal">
      <formula>"""#N/A"""</formula>
    </cfRule>
  </conditionalFormatting>
  <conditionalFormatting sqref="F5:G12">
    <cfRule type="expression" dxfId="1903" priority="104">
      <formula>ISERROR(F5)</formula>
    </cfRule>
  </conditionalFormatting>
  <conditionalFormatting sqref="D3:E3">
    <cfRule type="cellIs" dxfId="1902" priority="103" stopIfTrue="1" operator="equal">
      <formula>"""#N/A"""</formula>
    </cfRule>
  </conditionalFormatting>
  <conditionalFormatting sqref="D16:F16">
    <cfRule type="cellIs" dxfId="1901" priority="102" stopIfTrue="1" operator="equal">
      <formula>"""#N/A"""</formula>
    </cfRule>
  </conditionalFormatting>
  <conditionalFormatting sqref="D16:F16">
    <cfRule type="cellIs" dxfId="1900" priority="101" stopIfTrue="1" operator="equal">
      <formula>"""#N/A"""</formula>
    </cfRule>
  </conditionalFormatting>
  <conditionalFormatting sqref="F18:F25">
    <cfRule type="expression" dxfId="1899" priority="100">
      <formula>ISERROR(F18)</formula>
    </cfRule>
  </conditionalFormatting>
  <conditionalFormatting sqref="D16:F16">
    <cfRule type="cellIs" dxfId="189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897" priority="98" stopIfTrue="1" operator="equal">
      <formula>"""#N/A"""</formula>
    </cfRule>
  </conditionalFormatting>
  <conditionalFormatting sqref="F1:H2 F16 D18:G25 F4:H14 C9:E12 F39:H39">
    <cfRule type="expression" dxfId="1896" priority="97">
      <formula>ISERROR(C1)</formula>
    </cfRule>
  </conditionalFormatting>
  <conditionalFormatting sqref="D16:F16">
    <cfRule type="cellIs" dxfId="1895" priority="96" stopIfTrue="1" operator="equal">
      <formula>"""#N/A"""</formula>
    </cfRule>
  </conditionalFormatting>
  <conditionalFormatting sqref="D3:E3">
    <cfRule type="cellIs" dxfId="1894" priority="95" stopIfTrue="1" operator="equal">
      <formula>"""#N/A"""</formula>
    </cfRule>
  </conditionalFormatting>
  <conditionalFormatting sqref="F18:F25">
    <cfRule type="expression" dxfId="1893" priority="94">
      <formula>ISERROR(F18)</formula>
    </cfRule>
  </conditionalFormatting>
  <conditionalFormatting sqref="D3:E3">
    <cfRule type="cellIs" dxfId="1892" priority="93" stopIfTrue="1" operator="equal">
      <formula>"""#N/A"""</formula>
    </cfRule>
  </conditionalFormatting>
  <conditionalFormatting sqref="F5:G12">
    <cfRule type="expression" dxfId="1891" priority="92">
      <formula>ISERROR(F5)</formula>
    </cfRule>
  </conditionalFormatting>
  <conditionalFormatting sqref="D3:E3">
    <cfRule type="cellIs" dxfId="1890" priority="91" stopIfTrue="1" operator="equal">
      <formula>"""#N/A"""</formula>
    </cfRule>
  </conditionalFormatting>
  <conditionalFormatting sqref="D16:F16">
    <cfRule type="cellIs" dxfId="1889" priority="90" stopIfTrue="1" operator="equal">
      <formula>"""#N/A"""</formula>
    </cfRule>
  </conditionalFormatting>
  <conditionalFormatting sqref="D16:F16">
    <cfRule type="cellIs" dxfId="1888" priority="89" stopIfTrue="1" operator="equal">
      <formula>"""#N/A"""</formula>
    </cfRule>
  </conditionalFormatting>
  <conditionalFormatting sqref="F18:F25">
    <cfRule type="expression" dxfId="1887" priority="88">
      <formula>ISERROR(F18)</formula>
    </cfRule>
  </conditionalFormatting>
  <conditionalFormatting sqref="D16:F16">
    <cfRule type="cellIs" dxfId="188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885" priority="86" stopIfTrue="1" operator="equal">
      <formula>"""#N/A"""</formula>
    </cfRule>
  </conditionalFormatting>
  <conditionalFormatting sqref="F1:H2 F16 D18:G25 F4:H14 C9:E12 F39:H39">
    <cfRule type="expression" dxfId="1884" priority="85">
      <formula>ISERROR(C1)</formula>
    </cfRule>
  </conditionalFormatting>
  <conditionalFormatting sqref="D16:F16">
    <cfRule type="cellIs" dxfId="1883" priority="84" stopIfTrue="1" operator="equal">
      <formula>"""#N/A"""</formula>
    </cfRule>
  </conditionalFormatting>
  <conditionalFormatting sqref="D3:E3">
    <cfRule type="cellIs" dxfId="1882" priority="83" stopIfTrue="1" operator="equal">
      <formula>"""#N/A"""</formula>
    </cfRule>
  </conditionalFormatting>
  <conditionalFormatting sqref="F18:F25">
    <cfRule type="expression" dxfId="1881" priority="82">
      <formula>ISERROR(F18)</formula>
    </cfRule>
  </conditionalFormatting>
  <conditionalFormatting sqref="D3:E3">
    <cfRule type="cellIs" dxfId="1880" priority="81" stopIfTrue="1" operator="equal">
      <formula>"""#N/A"""</formula>
    </cfRule>
  </conditionalFormatting>
  <conditionalFormatting sqref="F5:G12">
    <cfRule type="expression" dxfId="1879" priority="80">
      <formula>ISERROR(F5)</formula>
    </cfRule>
  </conditionalFormatting>
  <conditionalFormatting sqref="D3:E3">
    <cfRule type="cellIs" dxfId="1878" priority="79" stopIfTrue="1" operator="equal">
      <formula>"""#N/A"""</formula>
    </cfRule>
  </conditionalFormatting>
  <conditionalFormatting sqref="D16:F16">
    <cfRule type="cellIs" dxfId="1877" priority="78" stopIfTrue="1" operator="equal">
      <formula>"""#N/A"""</formula>
    </cfRule>
  </conditionalFormatting>
  <conditionalFormatting sqref="D16:F16">
    <cfRule type="cellIs" dxfId="1876" priority="77" stopIfTrue="1" operator="equal">
      <formula>"""#N/A"""</formula>
    </cfRule>
  </conditionalFormatting>
  <conditionalFormatting sqref="F18:F25">
    <cfRule type="expression" dxfId="1875" priority="76">
      <formula>ISERROR(F18)</formula>
    </cfRule>
  </conditionalFormatting>
  <conditionalFormatting sqref="D16:F16">
    <cfRule type="cellIs" dxfId="1874" priority="75" stopIfTrue="1" operator="equal">
      <formula>"""#N/A"""</formula>
    </cfRule>
  </conditionalFormatting>
  <conditionalFormatting sqref="C30:E30 H30 A30:B38 C31:H38">
    <cfRule type="cellIs" dxfId="1873" priority="74" stopIfTrue="1" operator="equal">
      <formula>"""#N/A"""</formula>
    </cfRule>
  </conditionalFormatting>
  <conditionalFormatting sqref="A29:F29 A30:H38 A27:H27 A28:D28">
    <cfRule type="expression" dxfId="1872" priority="73">
      <formula>ISERROR(A27)</formula>
    </cfRule>
  </conditionalFormatting>
  <conditionalFormatting sqref="B34:G38 A30:A38 H30:H38 B30:E33 F31:G33">
    <cfRule type="cellIs" dxfId="1871" priority="72" stopIfTrue="1" operator="equal">
      <formula>"""#N/A"""</formula>
    </cfRule>
  </conditionalFormatting>
  <conditionalFormatting sqref="A29:F29 A30:H38 A27:H27 A28:D28">
    <cfRule type="expression" dxfId="1870" priority="71">
      <formula>ISERROR(A27)</formula>
    </cfRule>
  </conditionalFormatting>
  <conditionalFormatting sqref="D29:F29">
    <cfRule type="cellIs" dxfId="1869" priority="70" stopIfTrue="1" operator="equal">
      <formula>"""#N/A"""</formula>
    </cfRule>
  </conditionalFormatting>
  <conditionalFormatting sqref="B34:G38 A30:A38 H30:H38 B30:E33 F31:G33">
    <cfRule type="cellIs" dxfId="1868" priority="69" stopIfTrue="1" operator="equal">
      <formula>"""#N/A"""</formula>
    </cfRule>
  </conditionalFormatting>
  <conditionalFormatting sqref="F29 D31:G38 F27:H27">
    <cfRule type="expression" dxfId="1867" priority="68">
      <formula>ISERROR(D27)</formula>
    </cfRule>
  </conditionalFormatting>
  <conditionalFormatting sqref="D29:F29">
    <cfRule type="cellIs" dxfId="1866" priority="67" stopIfTrue="1" operator="equal">
      <formula>"""#N/A"""</formula>
    </cfRule>
  </conditionalFormatting>
  <conditionalFormatting sqref="F31:F38">
    <cfRule type="expression" dxfId="1865" priority="66">
      <formula>ISERROR(F31)</formula>
    </cfRule>
  </conditionalFormatting>
  <conditionalFormatting sqref="D29:F29">
    <cfRule type="cellIs" dxfId="1864" priority="65" stopIfTrue="1" operator="equal">
      <formula>"""#N/A"""</formula>
    </cfRule>
  </conditionalFormatting>
  <conditionalFormatting sqref="D29:F29">
    <cfRule type="cellIs" dxfId="1863" priority="64" stopIfTrue="1" operator="equal">
      <formula>"""#N/A"""</formula>
    </cfRule>
  </conditionalFormatting>
  <conditionalFormatting sqref="F31:F38">
    <cfRule type="expression" dxfId="1862" priority="63">
      <formula>ISERROR(F31)</formula>
    </cfRule>
  </conditionalFormatting>
  <conditionalFormatting sqref="D29:F29">
    <cfRule type="cellIs" dxfId="1861" priority="62" stopIfTrue="1" operator="equal">
      <formula>"""#N/A"""</formula>
    </cfRule>
  </conditionalFormatting>
  <conditionalFormatting sqref="B30:E31 B34:G38 B32:B33 A30:A38 H30:H38 C33:G33 C32:E32 F31:G32">
    <cfRule type="cellIs" dxfId="1860" priority="61" stopIfTrue="1" operator="equal">
      <formula>"""#N/A"""</formula>
    </cfRule>
  </conditionalFormatting>
  <conditionalFormatting sqref="F29 D31:G38 F27:H27">
    <cfRule type="expression" dxfId="1859" priority="60">
      <formula>ISERROR(D27)</formula>
    </cfRule>
  </conditionalFormatting>
  <conditionalFormatting sqref="D29:F29">
    <cfRule type="cellIs" dxfId="1858" priority="59" stopIfTrue="1" operator="equal">
      <formula>"""#N/A"""</formula>
    </cfRule>
  </conditionalFormatting>
  <conditionalFormatting sqref="F31:F38">
    <cfRule type="expression" dxfId="1857" priority="58">
      <formula>ISERROR(F31)</formula>
    </cfRule>
  </conditionalFormatting>
  <conditionalFormatting sqref="D29:F29">
    <cfRule type="cellIs" dxfId="1856" priority="57" stopIfTrue="1" operator="equal">
      <formula>"""#N/A"""</formula>
    </cfRule>
  </conditionalFormatting>
  <conditionalFormatting sqref="D29:F29">
    <cfRule type="cellIs" dxfId="1855" priority="56" stopIfTrue="1" operator="equal">
      <formula>"""#N/A"""</formula>
    </cfRule>
  </conditionalFormatting>
  <conditionalFormatting sqref="F31:F38">
    <cfRule type="expression" dxfId="1854" priority="55">
      <formula>ISERROR(F31)</formula>
    </cfRule>
  </conditionalFormatting>
  <conditionalFormatting sqref="D29:F29">
    <cfRule type="cellIs" dxfId="1853" priority="54" stopIfTrue="1" operator="equal">
      <formula>"""#N/A"""</formula>
    </cfRule>
  </conditionalFormatting>
  <conditionalFormatting sqref="B30:E31 B34:G38 B32:B33 A30:A38 H30:H38 C33:G33 C32:E32 F31:G32">
    <cfRule type="cellIs" dxfId="1852" priority="53" stopIfTrue="1" operator="equal">
      <formula>"""#N/A"""</formula>
    </cfRule>
  </conditionalFormatting>
  <conditionalFormatting sqref="F29 D31:G38 F27:H27">
    <cfRule type="expression" dxfId="1851" priority="52">
      <formula>ISERROR(D27)</formula>
    </cfRule>
  </conditionalFormatting>
  <conditionalFormatting sqref="D29:F29">
    <cfRule type="cellIs" dxfId="1850" priority="51" stopIfTrue="1" operator="equal">
      <formula>"""#N/A"""</formula>
    </cfRule>
  </conditionalFormatting>
  <conditionalFormatting sqref="F31:F38">
    <cfRule type="expression" dxfId="1849" priority="50">
      <formula>ISERROR(F31)</formula>
    </cfRule>
  </conditionalFormatting>
  <conditionalFormatting sqref="D29:F29">
    <cfRule type="cellIs" dxfId="1848" priority="49" stopIfTrue="1" operator="equal">
      <formula>"""#N/A"""</formula>
    </cfRule>
  </conditionalFormatting>
  <conditionalFormatting sqref="D29:F29">
    <cfRule type="cellIs" dxfId="1847" priority="48" stopIfTrue="1" operator="equal">
      <formula>"""#N/A"""</formula>
    </cfRule>
  </conditionalFormatting>
  <conditionalFormatting sqref="F31:F38">
    <cfRule type="expression" dxfId="1846" priority="47">
      <formula>ISERROR(F31)</formula>
    </cfRule>
  </conditionalFormatting>
  <conditionalFormatting sqref="D29:F29">
    <cfRule type="cellIs" dxfId="1845" priority="46" stopIfTrue="1" operator="equal">
      <formula>"""#N/A"""</formula>
    </cfRule>
  </conditionalFormatting>
  <conditionalFormatting sqref="B30:E31 B34:G38 B32:B33 A30:A38 H30:H38 C33:G33 C32:E32 F31:G32">
    <cfRule type="cellIs" dxfId="1844" priority="45" stopIfTrue="1" operator="equal">
      <formula>"""#N/A"""</formula>
    </cfRule>
  </conditionalFormatting>
  <conditionalFormatting sqref="F29 D31:G38 F27:H27">
    <cfRule type="expression" dxfId="1843" priority="44">
      <formula>ISERROR(D27)</formula>
    </cfRule>
  </conditionalFormatting>
  <conditionalFormatting sqref="D29:F29">
    <cfRule type="cellIs" dxfId="1842" priority="43" stopIfTrue="1" operator="equal">
      <formula>"""#N/A"""</formula>
    </cfRule>
  </conditionalFormatting>
  <conditionalFormatting sqref="F31:F38">
    <cfRule type="expression" dxfId="1841" priority="42">
      <formula>ISERROR(F31)</formula>
    </cfRule>
  </conditionalFormatting>
  <conditionalFormatting sqref="D29:F29">
    <cfRule type="cellIs" dxfId="1840" priority="41" stopIfTrue="1" operator="equal">
      <formula>"""#N/A"""</formula>
    </cfRule>
  </conditionalFormatting>
  <conditionalFormatting sqref="D29:F29">
    <cfRule type="cellIs" dxfId="1839" priority="40" stopIfTrue="1" operator="equal">
      <formula>"""#N/A"""</formula>
    </cfRule>
  </conditionalFormatting>
  <conditionalFormatting sqref="F31:F38">
    <cfRule type="expression" dxfId="1838" priority="39">
      <formula>ISERROR(F31)</formula>
    </cfRule>
  </conditionalFormatting>
  <conditionalFormatting sqref="D29:F29">
    <cfRule type="cellIs" dxfId="1837" priority="38" stopIfTrue="1" operator="equal">
      <formula>"""#N/A"""</formula>
    </cfRule>
  </conditionalFormatting>
  <conditionalFormatting sqref="C43:E43 H43 A43:B51 C44:H51">
    <cfRule type="cellIs" dxfId="1836" priority="37" stopIfTrue="1" operator="equal">
      <formula>"""#N/A"""</formula>
    </cfRule>
  </conditionalFormatting>
  <conditionalFormatting sqref="A42:F42 A40:H40 A43:H51 A41:D41">
    <cfRule type="expression" dxfId="1835" priority="36">
      <formula>ISERROR(A40)</formula>
    </cfRule>
  </conditionalFormatting>
  <conditionalFormatting sqref="B47:G51 A43:A51 H43:H51 B43:E46 F44:G46">
    <cfRule type="cellIs" dxfId="1834" priority="35" stopIfTrue="1" operator="equal">
      <formula>"""#N/A"""</formula>
    </cfRule>
  </conditionalFormatting>
  <conditionalFormatting sqref="A40:H40 A42:F42 A43:H51 A41:D41">
    <cfRule type="expression" dxfId="1833" priority="34">
      <formula>ISERROR(A40)</formula>
    </cfRule>
  </conditionalFormatting>
  <conditionalFormatting sqref="D42:F42">
    <cfRule type="cellIs" dxfId="1832" priority="33" stopIfTrue="1" operator="equal">
      <formula>"""#N/A"""</formula>
    </cfRule>
  </conditionalFormatting>
  <conditionalFormatting sqref="B47:G51 A43:A51 H43:H51 B43:E46 F44:G46">
    <cfRule type="cellIs" dxfId="1831" priority="32" stopIfTrue="1" operator="equal">
      <formula>"""#N/A"""</formula>
    </cfRule>
  </conditionalFormatting>
  <conditionalFormatting sqref="F42 D44:G51 F40:H40">
    <cfRule type="expression" dxfId="1830" priority="31">
      <formula>ISERROR(D40)</formula>
    </cfRule>
  </conditionalFormatting>
  <conditionalFormatting sqref="D42:F42">
    <cfRule type="cellIs" dxfId="1829" priority="30" stopIfTrue="1" operator="equal">
      <formula>"""#N/A"""</formula>
    </cfRule>
  </conditionalFormatting>
  <conditionalFormatting sqref="F44:F51">
    <cfRule type="expression" dxfId="1828" priority="29">
      <formula>ISERROR(F44)</formula>
    </cfRule>
  </conditionalFormatting>
  <conditionalFormatting sqref="D42:F42">
    <cfRule type="cellIs" dxfId="1827" priority="28" stopIfTrue="1" operator="equal">
      <formula>"""#N/A"""</formula>
    </cfRule>
  </conditionalFormatting>
  <conditionalFormatting sqref="D42:F42">
    <cfRule type="cellIs" dxfId="1826" priority="27" stopIfTrue="1" operator="equal">
      <formula>"""#N/A"""</formula>
    </cfRule>
  </conditionalFormatting>
  <conditionalFormatting sqref="F44:F51">
    <cfRule type="expression" dxfId="1825" priority="26">
      <formula>ISERROR(F44)</formula>
    </cfRule>
  </conditionalFormatting>
  <conditionalFormatting sqref="D42:F42">
    <cfRule type="cellIs" dxfId="1824" priority="25" stopIfTrue="1" operator="equal">
      <formula>"""#N/A"""</formula>
    </cfRule>
  </conditionalFormatting>
  <conditionalFormatting sqref="B43:E44 B47:G51 B45:B46 A43:A51 H43:H51 C46:G46 C45:E45 F44:G45">
    <cfRule type="cellIs" dxfId="1823" priority="24" stopIfTrue="1" operator="equal">
      <formula>"""#N/A"""</formula>
    </cfRule>
  </conditionalFormatting>
  <conditionalFormatting sqref="F42 D44:G51 F40:H40">
    <cfRule type="expression" dxfId="1822" priority="23">
      <formula>ISERROR(D40)</formula>
    </cfRule>
  </conditionalFormatting>
  <conditionalFormatting sqref="D42:F42">
    <cfRule type="cellIs" dxfId="1821" priority="22" stopIfTrue="1" operator="equal">
      <formula>"""#N/A"""</formula>
    </cfRule>
  </conditionalFormatting>
  <conditionalFormatting sqref="F44:F51">
    <cfRule type="expression" dxfId="1820" priority="21">
      <formula>ISERROR(F44)</formula>
    </cfRule>
  </conditionalFormatting>
  <conditionalFormatting sqref="D42:F42">
    <cfRule type="cellIs" dxfId="1819" priority="20" stopIfTrue="1" operator="equal">
      <formula>"""#N/A"""</formula>
    </cfRule>
  </conditionalFormatting>
  <conditionalFormatting sqref="D42:F42">
    <cfRule type="cellIs" dxfId="1818" priority="19" stopIfTrue="1" operator="equal">
      <formula>"""#N/A"""</formula>
    </cfRule>
  </conditionalFormatting>
  <conditionalFormatting sqref="F44:F51">
    <cfRule type="expression" dxfId="1817" priority="18">
      <formula>ISERROR(F44)</formula>
    </cfRule>
  </conditionalFormatting>
  <conditionalFormatting sqref="D42:F42">
    <cfRule type="cellIs" dxfId="1816" priority="17" stopIfTrue="1" operator="equal">
      <formula>"""#N/A"""</formula>
    </cfRule>
  </conditionalFormatting>
  <conditionalFormatting sqref="B43:E44 B47:G51 B45:B46 A43:A51 H43:H51 C46:G46 C45:E45 F44:G45">
    <cfRule type="cellIs" dxfId="1815" priority="16" stopIfTrue="1" operator="equal">
      <formula>"""#N/A"""</formula>
    </cfRule>
  </conditionalFormatting>
  <conditionalFormatting sqref="F42 D44:G51 F40:H40">
    <cfRule type="expression" dxfId="1814" priority="15">
      <formula>ISERROR(D40)</formula>
    </cfRule>
  </conditionalFormatting>
  <conditionalFormatting sqref="D42:F42">
    <cfRule type="cellIs" dxfId="1813" priority="14" stopIfTrue="1" operator="equal">
      <formula>"""#N/A"""</formula>
    </cfRule>
  </conditionalFormatting>
  <conditionalFormatting sqref="F44:F51">
    <cfRule type="expression" dxfId="1812" priority="13">
      <formula>ISERROR(F44)</formula>
    </cfRule>
  </conditionalFormatting>
  <conditionalFormatting sqref="D42:F42">
    <cfRule type="cellIs" dxfId="1811" priority="12" stopIfTrue="1" operator="equal">
      <formula>"""#N/A"""</formula>
    </cfRule>
  </conditionalFormatting>
  <conditionalFormatting sqref="D42:F42">
    <cfRule type="cellIs" dxfId="1810" priority="11" stopIfTrue="1" operator="equal">
      <formula>"""#N/A"""</formula>
    </cfRule>
  </conditionalFormatting>
  <conditionalFormatting sqref="F44:F51">
    <cfRule type="expression" dxfId="1809" priority="10">
      <formula>ISERROR(F44)</formula>
    </cfRule>
  </conditionalFormatting>
  <conditionalFormatting sqref="D42:F42">
    <cfRule type="cellIs" dxfId="1808" priority="9" stopIfTrue="1" operator="equal">
      <formula>"""#N/A"""</formula>
    </cfRule>
  </conditionalFormatting>
  <conditionalFormatting sqref="B43:E44 B47:G51 B45:B46 A43:A51 H43:H51 C46:G46 C45:E45 F44:G45">
    <cfRule type="cellIs" dxfId="1807" priority="8" stopIfTrue="1" operator="equal">
      <formula>"""#N/A"""</formula>
    </cfRule>
  </conditionalFormatting>
  <conditionalFormatting sqref="F42 D44:G51 F40:H40">
    <cfRule type="expression" dxfId="1806" priority="7">
      <formula>ISERROR(D40)</formula>
    </cfRule>
  </conditionalFormatting>
  <conditionalFormatting sqref="D42:F42">
    <cfRule type="cellIs" dxfId="1805" priority="6" stopIfTrue="1" operator="equal">
      <formula>"""#N/A"""</formula>
    </cfRule>
  </conditionalFormatting>
  <conditionalFormatting sqref="F44:F51">
    <cfRule type="expression" dxfId="1804" priority="5">
      <formula>ISERROR(F44)</formula>
    </cfRule>
  </conditionalFormatting>
  <conditionalFormatting sqref="D42:F42">
    <cfRule type="cellIs" dxfId="1803" priority="4" stopIfTrue="1" operator="equal">
      <formula>"""#N/A"""</formula>
    </cfRule>
  </conditionalFormatting>
  <conditionalFormatting sqref="D42:F42">
    <cfRule type="cellIs" dxfId="1802" priority="3" stopIfTrue="1" operator="equal">
      <formula>"""#N/A"""</formula>
    </cfRule>
  </conditionalFormatting>
  <conditionalFormatting sqref="F44:F51">
    <cfRule type="expression" dxfId="1801" priority="2">
      <formula>ISERROR(F44)</formula>
    </cfRule>
  </conditionalFormatting>
  <conditionalFormatting sqref="D42:F42">
    <cfRule type="cellIs" dxfId="1800" priority="1" stopIfTrue="1" operator="equal">
      <formula>"""#N/A"""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3" sqref="D3"/>
    </sheetView>
  </sheetViews>
  <sheetFormatPr defaultRowHeight="12.75" x14ac:dyDescent="0.2"/>
  <cols>
    <col min="1" max="1" width="6.85546875" style="161" customWidth="1"/>
    <col min="2" max="2" width="6.7109375" style="161" customWidth="1"/>
    <col min="3" max="3" width="7.85546875" style="161" customWidth="1"/>
    <col min="4" max="4" width="25.5703125" style="161" customWidth="1"/>
    <col min="5" max="5" width="23.42578125" style="161" customWidth="1"/>
    <col min="6" max="6" width="7.42578125" style="161" customWidth="1"/>
    <col min="7" max="7" width="6.85546875" style="161" customWidth="1"/>
    <col min="8" max="8" width="12.28515625" style="161" customWidth="1"/>
    <col min="9" max="16384" width="9.140625" style="161"/>
  </cols>
  <sheetData>
    <row r="1" spans="1:9" ht="27.95" customHeight="1" x14ac:dyDescent="0.2">
      <c r="A1" s="43" t="s">
        <v>20</v>
      </c>
      <c r="B1" s="44"/>
      <c r="C1" s="45"/>
      <c r="D1" s="344" t="str">
        <f>Timetable!B1</f>
        <v>SDS Seniors Perth 09/9/15</v>
      </c>
      <c r="E1" s="345"/>
      <c r="F1" s="345"/>
      <c r="G1" s="345"/>
      <c r="H1" s="346"/>
    </row>
    <row r="2" spans="1:9" ht="24.95" customHeight="1" x14ac:dyDescent="0.2">
      <c r="A2" s="347" t="s">
        <v>21</v>
      </c>
      <c r="B2" s="348"/>
      <c r="C2" s="209"/>
      <c r="D2" s="208"/>
      <c r="E2" s="89"/>
      <c r="F2" s="89"/>
      <c r="G2" s="90"/>
      <c r="H2" s="91"/>
    </row>
    <row r="3" spans="1:9" ht="24.95" customHeight="1" x14ac:dyDescent="0.25">
      <c r="A3" s="349" t="s">
        <v>22</v>
      </c>
      <c r="B3" s="348"/>
      <c r="C3" s="92"/>
      <c r="D3" s="93"/>
      <c r="E3" s="176"/>
      <c r="F3" s="413"/>
      <c r="G3" s="414"/>
      <c r="H3" s="415"/>
    </row>
    <row r="4" spans="1:9" ht="24.95" customHeight="1" x14ac:dyDescent="0.25">
      <c r="A4" s="51" t="s">
        <v>24</v>
      </c>
      <c r="B4" s="52" t="s">
        <v>25</v>
      </c>
      <c r="C4" s="64" t="s">
        <v>1</v>
      </c>
      <c r="D4" s="78" t="s">
        <v>9</v>
      </c>
      <c r="E4" s="78" t="s">
        <v>10</v>
      </c>
      <c r="F4" s="353" t="s">
        <v>26</v>
      </c>
      <c r="G4" s="354"/>
      <c r="H4" s="86" t="s">
        <v>27</v>
      </c>
      <c r="I4" s="34"/>
    </row>
    <row r="5" spans="1:9" ht="27.95" customHeight="1" x14ac:dyDescent="0.25">
      <c r="A5" s="56">
        <v>1</v>
      </c>
      <c r="B5" s="98"/>
      <c r="C5" s="175"/>
      <c r="D5" s="186" t="e">
        <f t="shared" ref="D5:D12" si="0">VLOOKUP($C5,athletes,2)</f>
        <v>#N/A</v>
      </c>
      <c r="E5" s="201" t="e">
        <f t="shared" ref="E5:E12" si="1">VLOOKUP($C5,athletes,3)</f>
        <v>#N/A</v>
      </c>
      <c r="F5" s="201" t="e">
        <f t="shared" ref="F5:F12" si="2">VLOOKUP($C5,athletes,4)</f>
        <v>#N/A</v>
      </c>
      <c r="G5" s="177"/>
      <c r="H5" s="73"/>
    </row>
    <row r="6" spans="1:9" ht="27.95" customHeight="1" x14ac:dyDescent="0.25">
      <c r="A6" s="56">
        <v>2</v>
      </c>
      <c r="B6" s="98"/>
      <c r="C6" s="175"/>
      <c r="D6" s="186" t="e">
        <f t="shared" si="0"/>
        <v>#N/A</v>
      </c>
      <c r="E6" s="201" t="e">
        <f t="shared" si="1"/>
        <v>#N/A</v>
      </c>
      <c r="F6" s="201" t="e">
        <f t="shared" si="2"/>
        <v>#N/A</v>
      </c>
      <c r="G6" s="177"/>
      <c r="H6" s="73"/>
    </row>
    <row r="7" spans="1:9" ht="27.75" customHeight="1" x14ac:dyDescent="0.25">
      <c r="A7" s="56">
        <v>3</v>
      </c>
      <c r="B7" s="98"/>
      <c r="C7" s="175"/>
      <c r="D7" s="186" t="e">
        <f t="shared" si="0"/>
        <v>#N/A</v>
      </c>
      <c r="E7" s="201" t="e">
        <f t="shared" si="1"/>
        <v>#N/A</v>
      </c>
      <c r="F7" s="201" t="e">
        <f t="shared" si="2"/>
        <v>#N/A</v>
      </c>
      <c r="G7" s="177"/>
      <c r="H7" s="73"/>
    </row>
    <row r="8" spans="1:9" ht="27.95" customHeight="1" x14ac:dyDescent="0.25">
      <c r="A8" s="56">
        <v>4</v>
      </c>
      <c r="B8" s="98"/>
      <c r="C8" s="175"/>
      <c r="D8" s="186" t="e">
        <f t="shared" si="0"/>
        <v>#N/A</v>
      </c>
      <c r="E8" s="201" t="e">
        <f t="shared" si="1"/>
        <v>#N/A</v>
      </c>
      <c r="F8" s="201" t="e">
        <f t="shared" si="2"/>
        <v>#N/A</v>
      </c>
      <c r="G8" s="177"/>
      <c r="H8" s="73"/>
    </row>
    <row r="9" spans="1:9" ht="27.95" customHeight="1" x14ac:dyDescent="0.25">
      <c r="A9" s="56">
        <v>5</v>
      </c>
      <c r="B9" s="98"/>
      <c r="C9" s="175"/>
      <c r="D9" s="186" t="e">
        <f t="shared" si="0"/>
        <v>#N/A</v>
      </c>
      <c r="E9" s="201" t="e">
        <f t="shared" si="1"/>
        <v>#N/A</v>
      </c>
      <c r="F9" s="201" t="e">
        <f t="shared" si="2"/>
        <v>#N/A</v>
      </c>
      <c r="G9" s="177"/>
      <c r="H9" s="73"/>
    </row>
    <row r="10" spans="1:9" ht="27.95" customHeight="1" x14ac:dyDescent="0.25">
      <c r="A10" s="56">
        <v>6</v>
      </c>
      <c r="B10" s="98"/>
      <c r="C10" s="175"/>
      <c r="D10" s="186" t="e">
        <f t="shared" si="0"/>
        <v>#N/A</v>
      </c>
      <c r="E10" s="201" t="e">
        <f t="shared" si="1"/>
        <v>#N/A</v>
      </c>
      <c r="F10" s="201" t="e">
        <f t="shared" si="2"/>
        <v>#N/A</v>
      </c>
      <c r="G10" s="177"/>
      <c r="H10" s="73"/>
    </row>
    <row r="11" spans="1:9" ht="27.95" customHeight="1" x14ac:dyDescent="0.25">
      <c r="A11" s="56">
        <v>7</v>
      </c>
      <c r="B11" s="98"/>
      <c r="C11" s="175"/>
      <c r="D11" s="186" t="e">
        <f t="shared" si="0"/>
        <v>#N/A</v>
      </c>
      <c r="E11" s="201" t="e">
        <f t="shared" si="1"/>
        <v>#N/A</v>
      </c>
      <c r="F11" s="201" t="e">
        <f t="shared" si="2"/>
        <v>#N/A</v>
      </c>
      <c r="G11" s="177"/>
      <c r="H11" s="73"/>
    </row>
    <row r="12" spans="1:9" ht="27.95" customHeight="1" x14ac:dyDescent="0.25">
      <c r="A12" s="56">
        <v>8</v>
      </c>
      <c r="B12" s="98"/>
      <c r="C12" s="175"/>
      <c r="D12" s="186" t="e">
        <f t="shared" si="0"/>
        <v>#N/A</v>
      </c>
      <c r="E12" s="201" t="e">
        <f t="shared" si="1"/>
        <v>#N/A</v>
      </c>
      <c r="F12" s="201" t="e">
        <f t="shared" si="2"/>
        <v>#N/A</v>
      </c>
      <c r="G12" s="177"/>
      <c r="H12" s="73"/>
    </row>
    <row r="13" spans="1:9" ht="100.5" customHeight="1" x14ac:dyDescent="0.25">
      <c r="A13" s="32"/>
      <c r="B13" s="32"/>
      <c r="C13" s="33"/>
      <c r="D13" s="32"/>
      <c r="E13" s="32"/>
      <c r="F13" s="32"/>
      <c r="G13" s="32"/>
      <c r="H13" s="32"/>
    </row>
    <row r="14" spans="1:9" ht="27.95" customHeight="1" x14ac:dyDescent="0.2">
      <c r="A14" s="74" t="s">
        <v>20</v>
      </c>
      <c r="B14" s="75"/>
      <c r="C14" s="76"/>
      <c r="D14" s="341" t="str">
        <f>D1</f>
        <v>SDS Seniors Perth 09/9/15</v>
      </c>
      <c r="E14" s="342"/>
      <c r="F14" s="342"/>
      <c r="G14" s="342"/>
      <c r="H14" s="343"/>
    </row>
    <row r="15" spans="1:9" ht="24.95" customHeight="1" x14ac:dyDescent="0.25">
      <c r="A15" s="355" t="s">
        <v>21</v>
      </c>
      <c r="B15" s="356"/>
      <c r="C15" s="95">
        <f>C2</f>
        <v>0</v>
      </c>
      <c r="D15" s="357"/>
      <c r="E15" s="358"/>
      <c r="F15" s="358"/>
      <c r="G15" s="358"/>
      <c r="H15" s="359"/>
    </row>
    <row r="16" spans="1:9" ht="24.95" customHeight="1" x14ac:dyDescent="0.25">
      <c r="A16" s="360" t="s">
        <v>22</v>
      </c>
      <c r="B16" s="356"/>
      <c r="C16" s="95">
        <f>C3</f>
        <v>0</v>
      </c>
      <c r="D16" s="96">
        <f>D3</f>
        <v>0</v>
      </c>
      <c r="E16" s="96">
        <f>E3</f>
        <v>0</v>
      </c>
      <c r="F16" s="361">
        <f>F3</f>
        <v>0</v>
      </c>
      <c r="G16" s="362"/>
      <c r="H16" s="363"/>
    </row>
    <row r="17" spans="1:9" ht="24.95" customHeight="1" x14ac:dyDescent="0.25">
      <c r="A17" s="77" t="s">
        <v>24</v>
      </c>
      <c r="B17" s="227" t="s">
        <v>25</v>
      </c>
      <c r="C17" s="85" t="s">
        <v>1</v>
      </c>
      <c r="D17" s="79" t="s">
        <v>9</v>
      </c>
      <c r="E17" s="79" t="s">
        <v>10</v>
      </c>
      <c r="F17" s="364" t="s">
        <v>26</v>
      </c>
      <c r="G17" s="365"/>
      <c r="H17" s="226" t="s">
        <v>27</v>
      </c>
      <c r="I17" s="69"/>
    </row>
    <row r="18" spans="1:9" ht="27.95" customHeight="1" x14ac:dyDescent="0.25">
      <c r="A18" s="80">
        <v>1</v>
      </c>
      <c r="B18" s="83"/>
      <c r="C18" s="84">
        <f t="shared" ref="C18:G25" si="3">C5</f>
        <v>0</v>
      </c>
      <c r="D18" s="84" t="e">
        <f t="shared" si="3"/>
        <v>#N/A</v>
      </c>
      <c r="E18" s="84" t="e">
        <f t="shared" si="3"/>
        <v>#N/A</v>
      </c>
      <c r="F18" s="84" t="e">
        <f t="shared" si="3"/>
        <v>#N/A</v>
      </c>
      <c r="G18" s="84">
        <f t="shared" si="3"/>
        <v>0</v>
      </c>
      <c r="H18" s="72"/>
    </row>
    <row r="19" spans="1:9" ht="27.95" customHeight="1" x14ac:dyDescent="0.25">
      <c r="A19" s="80">
        <v>2</v>
      </c>
      <c r="B19" s="83"/>
      <c r="C19" s="84">
        <f t="shared" si="3"/>
        <v>0</v>
      </c>
      <c r="D19" s="84" t="e">
        <f t="shared" si="3"/>
        <v>#N/A</v>
      </c>
      <c r="E19" s="84" t="e">
        <f t="shared" si="3"/>
        <v>#N/A</v>
      </c>
      <c r="F19" s="84" t="e">
        <f t="shared" si="3"/>
        <v>#N/A</v>
      </c>
      <c r="G19" s="84">
        <f t="shared" si="3"/>
        <v>0</v>
      </c>
      <c r="H19" s="73"/>
    </row>
    <row r="20" spans="1:9" ht="27.95" customHeight="1" x14ac:dyDescent="0.25">
      <c r="A20" s="80">
        <v>3</v>
      </c>
      <c r="B20" s="83"/>
      <c r="C20" s="84">
        <f t="shared" si="3"/>
        <v>0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>
        <f t="shared" si="3"/>
        <v>0</v>
      </c>
      <c r="H20" s="73"/>
    </row>
    <row r="21" spans="1:9" ht="27.95" customHeight="1" x14ac:dyDescent="0.25">
      <c r="A21" s="80">
        <v>4</v>
      </c>
      <c r="B21" s="83"/>
      <c r="C21" s="84">
        <f t="shared" si="3"/>
        <v>0</v>
      </c>
      <c r="D21" s="84" t="e">
        <f t="shared" si="3"/>
        <v>#N/A</v>
      </c>
      <c r="E21" s="84" t="e">
        <f t="shared" si="3"/>
        <v>#N/A</v>
      </c>
      <c r="F21" s="84" t="e">
        <f t="shared" si="3"/>
        <v>#N/A</v>
      </c>
      <c r="G21" s="84">
        <f t="shared" si="3"/>
        <v>0</v>
      </c>
      <c r="H21" s="73"/>
    </row>
    <row r="22" spans="1:9" ht="27.95" customHeight="1" x14ac:dyDescent="0.25">
      <c r="A22" s="80">
        <v>5</v>
      </c>
      <c r="B22" s="83"/>
      <c r="C22" s="84">
        <f t="shared" si="3"/>
        <v>0</v>
      </c>
      <c r="D22" s="84" t="e">
        <f t="shared" si="3"/>
        <v>#N/A</v>
      </c>
      <c r="E22" s="84" t="e">
        <f t="shared" si="3"/>
        <v>#N/A</v>
      </c>
      <c r="F22" s="84" t="e">
        <f t="shared" si="3"/>
        <v>#N/A</v>
      </c>
      <c r="G22" s="84">
        <f t="shared" si="3"/>
        <v>0</v>
      </c>
      <c r="H22" s="73"/>
    </row>
    <row r="23" spans="1:9" ht="27.95" customHeight="1" x14ac:dyDescent="0.25">
      <c r="A23" s="80">
        <v>6</v>
      </c>
      <c r="B23" s="71"/>
      <c r="C23" s="84">
        <f t="shared" si="3"/>
        <v>0</v>
      </c>
      <c r="D23" s="84" t="e">
        <f t="shared" si="3"/>
        <v>#N/A</v>
      </c>
      <c r="E23" s="84" t="e">
        <f t="shared" si="3"/>
        <v>#N/A</v>
      </c>
      <c r="F23" s="84" t="e">
        <f t="shared" si="3"/>
        <v>#N/A</v>
      </c>
      <c r="G23" s="84">
        <f t="shared" si="3"/>
        <v>0</v>
      </c>
      <c r="H23" s="73"/>
    </row>
    <row r="24" spans="1:9" ht="27.95" customHeight="1" x14ac:dyDescent="0.25">
      <c r="A24" s="80">
        <v>7</v>
      </c>
      <c r="B24" s="71"/>
      <c r="C24" s="84">
        <f t="shared" si="3"/>
        <v>0</v>
      </c>
      <c r="D24" s="84" t="e">
        <f t="shared" si="3"/>
        <v>#N/A</v>
      </c>
      <c r="E24" s="84" t="e">
        <f t="shared" si="3"/>
        <v>#N/A</v>
      </c>
      <c r="F24" s="84" t="e">
        <f t="shared" si="3"/>
        <v>#N/A</v>
      </c>
      <c r="G24" s="84">
        <f t="shared" si="3"/>
        <v>0</v>
      </c>
      <c r="H24" s="73"/>
    </row>
    <row r="25" spans="1:9" ht="27.95" customHeight="1" x14ac:dyDescent="0.25">
      <c r="A25" s="80">
        <v>8</v>
      </c>
      <c r="B25" s="71"/>
      <c r="C25" s="84">
        <f t="shared" si="3"/>
        <v>0</v>
      </c>
      <c r="D25" s="84" t="e">
        <f t="shared" si="3"/>
        <v>#N/A</v>
      </c>
      <c r="E25" s="84" t="e">
        <f t="shared" si="3"/>
        <v>#N/A</v>
      </c>
      <c r="F25" s="84" t="e">
        <f t="shared" si="3"/>
        <v>#N/A</v>
      </c>
      <c r="G25" s="84">
        <f t="shared" si="3"/>
        <v>0</v>
      </c>
      <c r="H25" s="73"/>
    </row>
    <row r="26" spans="1:9" ht="29.25" customHeight="1" x14ac:dyDescent="0.25">
      <c r="A26" s="81"/>
      <c r="B26" s="81"/>
      <c r="C26" s="82"/>
      <c r="D26" s="81"/>
      <c r="E26" s="81"/>
      <c r="F26" s="81"/>
      <c r="G26" s="81"/>
      <c r="H26" s="81"/>
    </row>
    <row r="27" spans="1:9" ht="27.95" customHeight="1" x14ac:dyDescent="0.2">
      <c r="A27" s="74" t="s">
        <v>20</v>
      </c>
      <c r="B27" s="75"/>
      <c r="C27" s="76"/>
      <c r="D27" s="341" t="str">
        <f>D14</f>
        <v>SDS Seniors Perth 09/9/15</v>
      </c>
      <c r="E27" s="342"/>
      <c r="F27" s="342"/>
      <c r="G27" s="342"/>
      <c r="H27" s="343"/>
    </row>
    <row r="28" spans="1:9" ht="24.95" customHeight="1" x14ac:dyDescent="0.25">
      <c r="A28" s="355" t="s">
        <v>21</v>
      </c>
      <c r="B28" s="356"/>
      <c r="C28" s="95">
        <f>C2</f>
        <v>0</v>
      </c>
      <c r="D28" s="357"/>
      <c r="E28" s="358"/>
      <c r="F28" s="358"/>
      <c r="G28" s="358"/>
      <c r="H28" s="359"/>
    </row>
    <row r="29" spans="1:9" ht="24.95" customHeight="1" x14ac:dyDescent="0.25">
      <c r="A29" s="360" t="s">
        <v>22</v>
      </c>
      <c r="B29" s="356"/>
      <c r="C29" s="95">
        <f>C3</f>
        <v>0</v>
      </c>
      <c r="D29" s="96">
        <f>D16</f>
        <v>0</v>
      </c>
      <c r="E29" s="96">
        <f>E16</f>
        <v>0</v>
      </c>
      <c r="F29" s="361">
        <f>F16</f>
        <v>0</v>
      </c>
      <c r="G29" s="362"/>
      <c r="H29" s="363"/>
    </row>
    <row r="30" spans="1:9" ht="24.95" customHeight="1" x14ac:dyDescent="0.25">
      <c r="A30" s="77" t="s">
        <v>24</v>
      </c>
      <c r="B30" s="227" t="s">
        <v>25</v>
      </c>
      <c r="C30" s="85" t="s">
        <v>1</v>
      </c>
      <c r="D30" s="79" t="s">
        <v>9</v>
      </c>
      <c r="E30" s="79" t="s">
        <v>10</v>
      </c>
      <c r="F30" s="364" t="s">
        <v>26</v>
      </c>
      <c r="G30" s="365"/>
      <c r="H30" s="226" t="s">
        <v>27</v>
      </c>
    </row>
    <row r="31" spans="1:9" ht="27.75" customHeight="1" x14ac:dyDescent="0.25">
      <c r="A31" s="80">
        <v>1</v>
      </c>
      <c r="B31" s="83"/>
      <c r="C31" s="84">
        <f t="shared" ref="C31:G38" si="4">C18</f>
        <v>0</v>
      </c>
      <c r="D31" s="84" t="e">
        <f t="shared" si="4"/>
        <v>#N/A</v>
      </c>
      <c r="E31" s="84" t="e">
        <f t="shared" si="4"/>
        <v>#N/A</v>
      </c>
      <c r="F31" s="84" t="e">
        <f t="shared" si="4"/>
        <v>#N/A</v>
      </c>
      <c r="G31" s="84">
        <f t="shared" si="4"/>
        <v>0</v>
      </c>
      <c r="H31" s="72"/>
    </row>
    <row r="32" spans="1:9" ht="27.75" customHeight="1" x14ac:dyDescent="0.25">
      <c r="A32" s="80">
        <v>2</v>
      </c>
      <c r="B32" s="83"/>
      <c r="C32" s="84">
        <f t="shared" si="4"/>
        <v>0</v>
      </c>
      <c r="D32" s="84" t="e">
        <f t="shared" si="4"/>
        <v>#N/A</v>
      </c>
      <c r="E32" s="84" t="e">
        <f t="shared" si="4"/>
        <v>#N/A</v>
      </c>
      <c r="F32" s="84" t="e">
        <f t="shared" si="4"/>
        <v>#N/A</v>
      </c>
      <c r="G32" s="84">
        <f t="shared" si="4"/>
        <v>0</v>
      </c>
      <c r="H32" s="73"/>
    </row>
    <row r="33" spans="1:8" ht="27.75" customHeight="1" x14ac:dyDescent="0.25">
      <c r="A33" s="80">
        <v>3</v>
      </c>
      <c r="B33" s="83"/>
      <c r="C33" s="84">
        <f t="shared" si="4"/>
        <v>0</v>
      </c>
      <c r="D33" s="84" t="e">
        <f t="shared" si="4"/>
        <v>#N/A</v>
      </c>
      <c r="E33" s="84" t="e">
        <f t="shared" si="4"/>
        <v>#N/A</v>
      </c>
      <c r="F33" s="84" t="e">
        <f t="shared" si="4"/>
        <v>#N/A</v>
      </c>
      <c r="G33" s="84">
        <f t="shared" si="4"/>
        <v>0</v>
      </c>
      <c r="H33" s="73"/>
    </row>
    <row r="34" spans="1:8" ht="27.75" customHeight="1" x14ac:dyDescent="0.25">
      <c r="A34" s="80">
        <v>4</v>
      </c>
      <c r="B34" s="83"/>
      <c r="C34" s="84">
        <f t="shared" si="4"/>
        <v>0</v>
      </c>
      <c r="D34" s="84" t="e">
        <f t="shared" si="4"/>
        <v>#N/A</v>
      </c>
      <c r="E34" s="84" t="e">
        <f t="shared" si="4"/>
        <v>#N/A</v>
      </c>
      <c r="F34" s="84" t="e">
        <f t="shared" si="4"/>
        <v>#N/A</v>
      </c>
      <c r="G34" s="84">
        <f t="shared" si="4"/>
        <v>0</v>
      </c>
      <c r="H34" s="73"/>
    </row>
    <row r="35" spans="1:8" ht="27.75" customHeight="1" x14ac:dyDescent="0.25">
      <c r="A35" s="80">
        <v>5</v>
      </c>
      <c r="B35" s="83"/>
      <c r="C35" s="84">
        <f t="shared" si="4"/>
        <v>0</v>
      </c>
      <c r="D35" s="84" t="e">
        <f t="shared" si="4"/>
        <v>#N/A</v>
      </c>
      <c r="E35" s="84" t="e">
        <f t="shared" si="4"/>
        <v>#N/A</v>
      </c>
      <c r="F35" s="84" t="e">
        <f t="shared" si="4"/>
        <v>#N/A</v>
      </c>
      <c r="G35" s="84">
        <f t="shared" si="4"/>
        <v>0</v>
      </c>
      <c r="H35" s="73"/>
    </row>
    <row r="36" spans="1:8" ht="27.75" customHeight="1" x14ac:dyDescent="0.25">
      <c r="A36" s="80">
        <v>6</v>
      </c>
      <c r="B36" s="71"/>
      <c r="C36" s="84">
        <f t="shared" si="4"/>
        <v>0</v>
      </c>
      <c r="D36" s="84" t="e">
        <f t="shared" si="4"/>
        <v>#N/A</v>
      </c>
      <c r="E36" s="84" t="e">
        <f t="shared" si="4"/>
        <v>#N/A</v>
      </c>
      <c r="F36" s="84" t="e">
        <f t="shared" si="4"/>
        <v>#N/A</v>
      </c>
      <c r="G36" s="84">
        <f t="shared" si="4"/>
        <v>0</v>
      </c>
      <c r="H36" s="73"/>
    </row>
    <row r="37" spans="1:8" ht="27.75" customHeight="1" x14ac:dyDescent="0.25">
      <c r="A37" s="80">
        <v>7</v>
      </c>
      <c r="B37" s="71"/>
      <c r="C37" s="84">
        <f t="shared" si="4"/>
        <v>0</v>
      </c>
      <c r="D37" s="84" t="e">
        <f t="shared" si="4"/>
        <v>#N/A</v>
      </c>
      <c r="E37" s="84" t="e">
        <f t="shared" si="4"/>
        <v>#N/A</v>
      </c>
      <c r="F37" s="84" t="e">
        <f t="shared" si="4"/>
        <v>#N/A</v>
      </c>
      <c r="G37" s="84">
        <f t="shared" si="4"/>
        <v>0</v>
      </c>
      <c r="H37" s="73"/>
    </row>
    <row r="38" spans="1:8" ht="27.75" customHeight="1" x14ac:dyDescent="0.25">
      <c r="A38" s="80">
        <v>8</v>
      </c>
      <c r="B38" s="71"/>
      <c r="C38" s="84">
        <f t="shared" si="4"/>
        <v>0</v>
      </c>
      <c r="D38" s="84" t="e">
        <f t="shared" si="4"/>
        <v>#N/A</v>
      </c>
      <c r="E38" s="84" t="e">
        <f t="shared" si="4"/>
        <v>#N/A</v>
      </c>
      <c r="F38" s="84" t="e">
        <f t="shared" si="4"/>
        <v>#N/A</v>
      </c>
      <c r="G38" s="84">
        <f t="shared" si="4"/>
        <v>0</v>
      </c>
      <c r="H38" s="73"/>
    </row>
    <row r="39" spans="1:8" ht="100.5" customHeight="1" x14ac:dyDescent="0.2"/>
    <row r="40" spans="1:8" ht="27.95" customHeight="1" x14ac:dyDescent="0.2">
      <c r="A40" s="74" t="s">
        <v>20</v>
      </c>
      <c r="B40" s="75"/>
      <c r="C40" s="76"/>
      <c r="D40" s="341" t="str">
        <f>D27</f>
        <v>SDS Seniors Perth 09/9/15</v>
      </c>
      <c r="E40" s="342"/>
      <c r="F40" s="342"/>
      <c r="G40" s="342"/>
      <c r="H40" s="343"/>
    </row>
    <row r="41" spans="1:8" ht="24.95" customHeight="1" x14ac:dyDescent="0.25">
      <c r="A41" s="355" t="s">
        <v>21</v>
      </c>
      <c r="B41" s="356"/>
      <c r="C41" s="95">
        <f>C2</f>
        <v>0</v>
      </c>
      <c r="D41" s="357"/>
      <c r="E41" s="358"/>
      <c r="F41" s="358"/>
      <c r="G41" s="358"/>
      <c r="H41" s="359"/>
    </row>
    <row r="42" spans="1:8" ht="24.95" customHeight="1" x14ac:dyDescent="0.25">
      <c r="A42" s="360" t="s">
        <v>22</v>
      </c>
      <c r="B42" s="356"/>
      <c r="C42" s="95">
        <f>C3</f>
        <v>0</v>
      </c>
      <c r="D42" s="96">
        <f>D29</f>
        <v>0</v>
      </c>
      <c r="E42" s="96">
        <f>E29</f>
        <v>0</v>
      </c>
      <c r="F42" s="361">
        <f>F29</f>
        <v>0</v>
      </c>
      <c r="G42" s="362"/>
      <c r="H42" s="363"/>
    </row>
    <row r="43" spans="1:8" ht="24.95" customHeight="1" x14ac:dyDescent="0.25">
      <c r="A43" s="77" t="s">
        <v>24</v>
      </c>
      <c r="B43" s="227" t="s">
        <v>25</v>
      </c>
      <c r="C43" s="85" t="s">
        <v>1</v>
      </c>
      <c r="D43" s="79" t="s">
        <v>9</v>
      </c>
      <c r="E43" s="79" t="s">
        <v>10</v>
      </c>
      <c r="F43" s="364" t="s">
        <v>26</v>
      </c>
      <c r="G43" s="365"/>
      <c r="H43" s="226" t="s">
        <v>27</v>
      </c>
    </row>
    <row r="44" spans="1:8" ht="27.75" customHeight="1" x14ac:dyDescent="0.25">
      <c r="A44" s="80">
        <v>1</v>
      </c>
      <c r="B44" s="83"/>
      <c r="C44" s="84">
        <f t="shared" ref="C44:G51" si="5">C31</f>
        <v>0</v>
      </c>
      <c r="D44" s="84" t="e">
        <f t="shared" si="5"/>
        <v>#N/A</v>
      </c>
      <c r="E44" s="84" t="e">
        <f t="shared" si="5"/>
        <v>#N/A</v>
      </c>
      <c r="F44" s="84" t="e">
        <f t="shared" si="5"/>
        <v>#N/A</v>
      </c>
      <c r="G44" s="84">
        <f t="shared" si="5"/>
        <v>0</v>
      </c>
      <c r="H44" s="72"/>
    </row>
    <row r="45" spans="1:8" ht="27.75" customHeight="1" x14ac:dyDescent="0.25">
      <c r="A45" s="80">
        <v>2</v>
      </c>
      <c r="B45" s="83"/>
      <c r="C45" s="84">
        <f t="shared" si="5"/>
        <v>0</v>
      </c>
      <c r="D45" s="84" t="e">
        <f t="shared" si="5"/>
        <v>#N/A</v>
      </c>
      <c r="E45" s="84" t="e">
        <f t="shared" si="5"/>
        <v>#N/A</v>
      </c>
      <c r="F45" s="84" t="e">
        <f t="shared" si="5"/>
        <v>#N/A</v>
      </c>
      <c r="G45" s="84">
        <f t="shared" si="5"/>
        <v>0</v>
      </c>
      <c r="H45" s="73"/>
    </row>
    <row r="46" spans="1:8" ht="27.75" customHeight="1" x14ac:dyDescent="0.25">
      <c r="A46" s="80">
        <v>3</v>
      </c>
      <c r="B46" s="83"/>
      <c r="C46" s="84">
        <f t="shared" si="5"/>
        <v>0</v>
      </c>
      <c r="D46" s="84" t="e">
        <f t="shared" si="5"/>
        <v>#N/A</v>
      </c>
      <c r="E46" s="84" t="e">
        <f t="shared" si="5"/>
        <v>#N/A</v>
      </c>
      <c r="F46" s="84" t="e">
        <f t="shared" si="5"/>
        <v>#N/A</v>
      </c>
      <c r="G46" s="84">
        <f t="shared" si="5"/>
        <v>0</v>
      </c>
      <c r="H46" s="73"/>
    </row>
    <row r="47" spans="1:8" ht="27.75" customHeight="1" x14ac:dyDescent="0.25">
      <c r="A47" s="80">
        <v>4</v>
      </c>
      <c r="B47" s="83"/>
      <c r="C47" s="84">
        <f t="shared" si="5"/>
        <v>0</v>
      </c>
      <c r="D47" s="84" t="e">
        <f t="shared" si="5"/>
        <v>#N/A</v>
      </c>
      <c r="E47" s="84" t="e">
        <f t="shared" si="5"/>
        <v>#N/A</v>
      </c>
      <c r="F47" s="84" t="e">
        <f t="shared" si="5"/>
        <v>#N/A</v>
      </c>
      <c r="G47" s="84">
        <f t="shared" si="5"/>
        <v>0</v>
      </c>
      <c r="H47" s="73"/>
    </row>
    <row r="48" spans="1:8" ht="27.75" customHeight="1" x14ac:dyDescent="0.25">
      <c r="A48" s="80">
        <v>5</v>
      </c>
      <c r="B48" s="83"/>
      <c r="C48" s="84">
        <f t="shared" si="5"/>
        <v>0</v>
      </c>
      <c r="D48" s="84" t="e">
        <f t="shared" si="5"/>
        <v>#N/A</v>
      </c>
      <c r="E48" s="84" t="e">
        <f t="shared" si="5"/>
        <v>#N/A</v>
      </c>
      <c r="F48" s="84" t="e">
        <f t="shared" si="5"/>
        <v>#N/A</v>
      </c>
      <c r="G48" s="84">
        <f t="shared" si="5"/>
        <v>0</v>
      </c>
      <c r="H48" s="73"/>
    </row>
    <row r="49" spans="1:8" ht="27.75" customHeight="1" x14ac:dyDescent="0.25">
      <c r="A49" s="80">
        <v>6</v>
      </c>
      <c r="B49" s="71"/>
      <c r="C49" s="84">
        <f t="shared" si="5"/>
        <v>0</v>
      </c>
      <c r="D49" s="84" t="e">
        <f t="shared" si="5"/>
        <v>#N/A</v>
      </c>
      <c r="E49" s="84" t="e">
        <f t="shared" si="5"/>
        <v>#N/A</v>
      </c>
      <c r="F49" s="84" t="e">
        <f t="shared" si="5"/>
        <v>#N/A</v>
      </c>
      <c r="G49" s="84">
        <f t="shared" si="5"/>
        <v>0</v>
      </c>
      <c r="H49" s="73"/>
    </row>
    <row r="50" spans="1:8" ht="27.75" customHeight="1" x14ac:dyDescent="0.25">
      <c r="A50" s="80">
        <v>7</v>
      </c>
      <c r="B50" s="71"/>
      <c r="C50" s="84">
        <f t="shared" si="5"/>
        <v>0</v>
      </c>
      <c r="D50" s="84" t="e">
        <f t="shared" si="5"/>
        <v>#N/A</v>
      </c>
      <c r="E50" s="84" t="e">
        <f t="shared" si="5"/>
        <v>#N/A</v>
      </c>
      <c r="F50" s="84" t="e">
        <f t="shared" si="5"/>
        <v>#N/A</v>
      </c>
      <c r="G50" s="84">
        <f t="shared" si="5"/>
        <v>0</v>
      </c>
      <c r="H50" s="73"/>
    </row>
    <row r="51" spans="1:8" ht="27.75" customHeight="1" x14ac:dyDescent="0.25">
      <c r="A51" s="80">
        <v>8</v>
      </c>
      <c r="B51" s="71"/>
      <c r="C51" s="84">
        <f t="shared" si="5"/>
        <v>0</v>
      </c>
      <c r="D51" s="84" t="e">
        <f t="shared" si="5"/>
        <v>#N/A</v>
      </c>
      <c r="E51" s="84" t="e">
        <f t="shared" si="5"/>
        <v>#N/A</v>
      </c>
      <c r="F51" s="84" t="e">
        <f t="shared" si="5"/>
        <v>#N/A</v>
      </c>
      <c r="G51" s="84">
        <f t="shared" si="5"/>
        <v>0</v>
      </c>
      <c r="H51" s="73"/>
    </row>
  </sheetData>
  <mergeCells count="23">
    <mergeCell ref="A15:B15"/>
    <mergeCell ref="A16:B16"/>
    <mergeCell ref="F17:G17"/>
    <mergeCell ref="F16:H16"/>
    <mergeCell ref="F3:H3"/>
    <mergeCell ref="D15:H15"/>
    <mergeCell ref="D1:H1"/>
    <mergeCell ref="A2:B2"/>
    <mergeCell ref="A3:B3"/>
    <mergeCell ref="F4:G4"/>
    <mergeCell ref="D14:H14"/>
    <mergeCell ref="F43:G43"/>
    <mergeCell ref="D27:H27"/>
    <mergeCell ref="D40:H40"/>
    <mergeCell ref="A41:B41"/>
    <mergeCell ref="D41:H41"/>
    <mergeCell ref="A42:B42"/>
    <mergeCell ref="F42:H42"/>
    <mergeCell ref="A29:B29"/>
    <mergeCell ref="F29:H29"/>
    <mergeCell ref="F30:G30"/>
    <mergeCell ref="A28:B28"/>
    <mergeCell ref="D28:H28"/>
  </mergeCells>
  <conditionalFormatting sqref="C8:F13 A4:B13 A26:H26 G5:G13 H4:H13 C17:E17 H17 A17:B25 C18:H25 C4:E7 F5:F7">
    <cfRule type="cellIs" dxfId="1799" priority="130" stopIfTrue="1" operator="equal">
      <formula>"""#N/A"""</formula>
    </cfRule>
  </conditionalFormatting>
  <conditionalFormatting sqref="A1:XFD2 A3:F3 I3:XFD3 A16:F16 A4:XFD14 A52:XFD1048576 A17:XFD26 A39:H39 I27:XFD51 I15:XFD16 A15:D15">
    <cfRule type="expression" dxfId="1798" priority="129">
      <formula>ISERROR(A1)</formula>
    </cfRule>
  </conditionalFormatting>
  <conditionalFormatting sqref="B4:E5 B6:B7 A4:A12 H4:H12 B8:G12 C7:G7 C6:E6 F5:G6">
    <cfRule type="cellIs" dxfId="1797" priority="128" stopIfTrue="1" operator="equal">
      <formula>"""#N/A"""</formula>
    </cfRule>
  </conditionalFormatting>
  <conditionalFormatting sqref="F1:H2 A1:E12 F4:H12">
    <cfRule type="expression" dxfId="1796" priority="127">
      <formula>ISERROR(A1)</formula>
    </cfRule>
  </conditionalFormatting>
  <conditionalFormatting sqref="D3:E3">
    <cfRule type="cellIs" dxfId="1795" priority="126" stopIfTrue="1" operator="equal">
      <formula>"""#N/A"""</formula>
    </cfRule>
  </conditionalFormatting>
  <conditionalFormatting sqref="B21:G25 A17:A25 H17:H25 B17:E20 F18:G20">
    <cfRule type="cellIs" dxfId="1794" priority="125" stopIfTrue="1" operator="equal">
      <formula>"""#N/A"""</formula>
    </cfRule>
  </conditionalFormatting>
  <conditionalFormatting sqref="A16:F16 A17:H25 A14:H14 A15:D15">
    <cfRule type="expression" dxfId="1793" priority="124">
      <formula>ISERROR(A14)</formula>
    </cfRule>
  </conditionalFormatting>
  <conditionalFormatting sqref="D16:F16">
    <cfRule type="cellIs" dxfId="1792" priority="123" stopIfTrue="1" operator="equal">
      <formula>"""#N/A"""</formula>
    </cfRule>
  </conditionalFormatting>
  <conditionalFormatting sqref="C8:F13 A26:H26 B4:E5 B6:B13 A4:A13 H4:H13 D7:F7 B21:G25 A17:A25 H17:H25 B17:E20 F18:G20 D6:E6 C6:C7 F5:F6 G5:G13">
    <cfRule type="cellIs" dxfId="1791" priority="122" stopIfTrue="1" operator="equal">
      <formula>"""#N/A"""</formula>
    </cfRule>
  </conditionalFormatting>
  <conditionalFormatting sqref="F1:H2 F16 D18:G25 F4:H14 C9:E12">
    <cfRule type="expression" dxfId="1790" priority="121">
      <formula>ISERROR(C1)</formula>
    </cfRule>
  </conditionalFormatting>
  <conditionalFormatting sqref="D16:F16">
    <cfRule type="cellIs" dxfId="1789" priority="120" stopIfTrue="1" operator="equal">
      <formula>"""#N/A"""</formula>
    </cfRule>
  </conditionalFormatting>
  <conditionalFormatting sqref="D3:E3">
    <cfRule type="cellIs" dxfId="1788" priority="119" stopIfTrue="1" operator="equal">
      <formula>"""#N/A"""</formula>
    </cfRule>
  </conditionalFormatting>
  <conditionalFormatting sqref="F18:F25">
    <cfRule type="expression" dxfId="1787" priority="118">
      <formula>ISERROR(F18)</formula>
    </cfRule>
  </conditionalFormatting>
  <conditionalFormatting sqref="D3:E3">
    <cfRule type="cellIs" dxfId="1786" priority="117" stopIfTrue="1" operator="equal">
      <formula>"""#N/A"""</formula>
    </cfRule>
  </conditionalFormatting>
  <conditionalFormatting sqref="F5:G12">
    <cfRule type="expression" dxfId="1785" priority="116">
      <formula>ISERROR(F5)</formula>
    </cfRule>
  </conditionalFormatting>
  <conditionalFormatting sqref="D3:E3">
    <cfRule type="cellIs" dxfId="1784" priority="115" stopIfTrue="1" operator="equal">
      <formula>"""#N/A"""</formula>
    </cfRule>
  </conditionalFormatting>
  <conditionalFormatting sqref="D16:F16">
    <cfRule type="cellIs" dxfId="1783" priority="114" stopIfTrue="1" operator="equal">
      <formula>"""#N/A"""</formula>
    </cfRule>
  </conditionalFormatting>
  <conditionalFormatting sqref="D16:F16">
    <cfRule type="cellIs" dxfId="1782" priority="113" stopIfTrue="1" operator="equal">
      <formula>"""#N/A"""</formula>
    </cfRule>
  </conditionalFormatting>
  <conditionalFormatting sqref="F18:F25">
    <cfRule type="expression" dxfId="1781" priority="112">
      <formula>ISERROR(F18)</formula>
    </cfRule>
  </conditionalFormatting>
  <conditionalFormatting sqref="D16:F16">
    <cfRule type="cellIs" dxfId="1780" priority="111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779" priority="110" stopIfTrue="1" operator="equal">
      <formula>"""#N/A"""</formula>
    </cfRule>
  </conditionalFormatting>
  <conditionalFormatting sqref="F1:H2 F16 D18:G25 F4:H14 C9:E12 F39:H39">
    <cfRule type="expression" dxfId="1778" priority="109">
      <formula>ISERROR(C1)</formula>
    </cfRule>
  </conditionalFormatting>
  <conditionalFormatting sqref="D16:F16">
    <cfRule type="cellIs" dxfId="1777" priority="108" stopIfTrue="1" operator="equal">
      <formula>"""#N/A"""</formula>
    </cfRule>
  </conditionalFormatting>
  <conditionalFormatting sqref="D3:E3">
    <cfRule type="cellIs" dxfId="1776" priority="107" stopIfTrue="1" operator="equal">
      <formula>"""#N/A"""</formula>
    </cfRule>
  </conditionalFormatting>
  <conditionalFormatting sqref="F18:F25">
    <cfRule type="expression" dxfId="1775" priority="106">
      <formula>ISERROR(F18)</formula>
    </cfRule>
  </conditionalFormatting>
  <conditionalFormatting sqref="D3:E3">
    <cfRule type="cellIs" dxfId="1774" priority="105" stopIfTrue="1" operator="equal">
      <formula>"""#N/A"""</formula>
    </cfRule>
  </conditionalFormatting>
  <conditionalFormatting sqref="F5:G12">
    <cfRule type="expression" dxfId="1773" priority="104">
      <formula>ISERROR(F5)</formula>
    </cfRule>
  </conditionalFormatting>
  <conditionalFormatting sqref="D3:E3">
    <cfRule type="cellIs" dxfId="1772" priority="103" stopIfTrue="1" operator="equal">
      <formula>"""#N/A"""</formula>
    </cfRule>
  </conditionalFormatting>
  <conditionalFormatting sqref="D16:F16">
    <cfRule type="cellIs" dxfId="1771" priority="102" stopIfTrue="1" operator="equal">
      <formula>"""#N/A"""</formula>
    </cfRule>
  </conditionalFormatting>
  <conditionalFormatting sqref="D16:F16">
    <cfRule type="cellIs" dxfId="1770" priority="101" stopIfTrue="1" operator="equal">
      <formula>"""#N/A"""</formula>
    </cfRule>
  </conditionalFormatting>
  <conditionalFormatting sqref="F18:F25">
    <cfRule type="expression" dxfId="1769" priority="100">
      <formula>ISERROR(F18)</formula>
    </cfRule>
  </conditionalFormatting>
  <conditionalFormatting sqref="D16:F16">
    <cfRule type="cellIs" dxfId="1768" priority="99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767" priority="98" stopIfTrue="1" operator="equal">
      <formula>"""#N/A"""</formula>
    </cfRule>
  </conditionalFormatting>
  <conditionalFormatting sqref="F1:H2 F16 D18:G25 F4:H14 C9:E12 F39:H39">
    <cfRule type="expression" dxfId="1766" priority="97">
      <formula>ISERROR(C1)</formula>
    </cfRule>
  </conditionalFormatting>
  <conditionalFormatting sqref="D16:F16">
    <cfRule type="cellIs" dxfId="1765" priority="96" stopIfTrue="1" operator="equal">
      <formula>"""#N/A"""</formula>
    </cfRule>
  </conditionalFormatting>
  <conditionalFormatting sqref="D3:E3">
    <cfRule type="cellIs" dxfId="1764" priority="95" stopIfTrue="1" operator="equal">
      <formula>"""#N/A"""</formula>
    </cfRule>
  </conditionalFormatting>
  <conditionalFormatting sqref="F18:F25">
    <cfRule type="expression" dxfId="1763" priority="94">
      <formula>ISERROR(F18)</formula>
    </cfRule>
  </conditionalFormatting>
  <conditionalFormatting sqref="D3:E3">
    <cfRule type="cellIs" dxfId="1762" priority="93" stopIfTrue="1" operator="equal">
      <formula>"""#N/A"""</formula>
    </cfRule>
  </conditionalFormatting>
  <conditionalFormatting sqref="F5:G12">
    <cfRule type="expression" dxfId="1761" priority="92">
      <formula>ISERROR(F5)</formula>
    </cfRule>
  </conditionalFormatting>
  <conditionalFormatting sqref="D3:E3">
    <cfRule type="cellIs" dxfId="1760" priority="91" stopIfTrue="1" operator="equal">
      <formula>"""#N/A"""</formula>
    </cfRule>
  </conditionalFormatting>
  <conditionalFormatting sqref="D16:F16">
    <cfRule type="cellIs" dxfId="1759" priority="90" stopIfTrue="1" operator="equal">
      <formula>"""#N/A"""</formula>
    </cfRule>
  </conditionalFormatting>
  <conditionalFormatting sqref="D16:F16">
    <cfRule type="cellIs" dxfId="1758" priority="89" stopIfTrue="1" operator="equal">
      <formula>"""#N/A"""</formula>
    </cfRule>
  </conditionalFormatting>
  <conditionalFormatting sqref="F18:F25">
    <cfRule type="expression" dxfId="1757" priority="88">
      <formula>ISERROR(F18)</formula>
    </cfRule>
  </conditionalFormatting>
  <conditionalFormatting sqref="D16:F16">
    <cfRule type="cellIs" dxfId="1756" priority="87" stopIfTrue="1" operator="equal">
      <formula>"""#N/A"""</formula>
    </cfRule>
  </conditionalFormatting>
  <conditionalFormatting sqref="C8:F13 A26:H26 B4:E5 B6:B13 A4:A13 H4:H13 D7:F7 B17:E18 B21:G25 B19:B20 A17:A25 H17:H25 C20:G20 C19:E19 F18:G19 D6:E6 C6:C7 F5:F6 G5:G13">
    <cfRule type="cellIs" dxfId="1755" priority="86" stopIfTrue="1" operator="equal">
      <formula>"""#N/A"""</formula>
    </cfRule>
  </conditionalFormatting>
  <conditionalFormatting sqref="F1:H2 F16 D18:G25 F4:H14 C9:E12 F39:H39">
    <cfRule type="expression" dxfId="1754" priority="85">
      <formula>ISERROR(C1)</formula>
    </cfRule>
  </conditionalFormatting>
  <conditionalFormatting sqref="D16:F16">
    <cfRule type="cellIs" dxfId="1753" priority="84" stopIfTrue="1" operator="equal">
      <formula>"""#N/A"""</formula>
    </cfRule>
  </conditionalFormatting>
  <conditionalFormatting sqref="D3:E3">
    <cfRule type="cellIs" dxfId="1752" priority="83" stopIfTrue="1" operator="equal">
      <formula>"""#N/A"""</formula>
    </cfRule>
  </conditionalFormatting>
  <conditionalFormatting sqref="F18:F25">
    <cfRule type="expression" dxfId="1751" priority="82">
      <formula>ISERROR(F18)</formula>
    </cfRule>
  </conditionalFormatting>
  <conditionalFormatting sqref="D3:E3">
    <cfRule type="cellIs" dxfId="1750" priority="81" stopIfTrue="1" operator="equal">
      <formula>"""#N/A"""</formula>
    </cfRule>
  </conditionalFormatting>
  <conditionalFormatting sqref="F5:G12">
    <cfRule type="expression" dxfId="1749" priority="80">
      <formula>ISERROR(F5)</formula>
    </cfRule>
  </conditionalFormatting>
  <conditionalFormatting sqref="D3:E3">
    <cfRule type="cellIs" dxfId="1748" priority="79" stopIfTrue="1" operator="equal">
      <formula>"""#N/A"""</formula>
    </cfRule>
  </conditionalFormatting>
  <conditionalFormatting sqref="D16:F16">
    <cfRule type="cellIs" dxfId="1747" priority="78" stopIfTrue="1" operator="equal">
      <formula>"""#N/A"""</formula>
    </cfRule>
  </conditionalFormatting>
  <conditionalFormatting sqref="D16:F16">
    <cfRule type="cellIs" dxfId="1746" priority="77" stopIfTrue="1" operator="equal">
      <formula>"""#N/A"""</formula>
    </cfRule>
  </conditionalFormatting>
  <conditionalFormatting sqref="F18:F25">
    <cfRule type="expression" dxfId="1745" priority="76">
      <formula>ISERROR(F18)</formula>
    </cfRule>
  </conditionalFormatting>
  <conditionalFormatting sqref="D16:F16">
    <cfRule type="cellIs" dxfId="1744" priority="75" stopIfTrue="1" operator="equal">
      <formula>"""#N/A"""</formula>
    </cfRule>
  </conditionalFormatting>
  <conditionalFormatting sqref="C30:E30 H30 A30:B38 C31:H38">
    <cfRule type="cellIs" dxfId="1743" priority="74" stopIfTrue="1" operator="equal">
      <formula>"""#N/A"""</formula>
    </cfRule>
  </conditionalFormatting>
  <conditionalFormatting sqref="A29:F29 A30:H38 A27:H27 A28:D28">
    <cfRule type="expression" dxfId="1742" priority="73">
      <formula>ISERROR(A27)</formula>
    </cfRule>
  </conditionalFormatting>
  <conditionalFormatting sqref="B34:G38 A30:A38 H30:H38 B30:E33 F31:G33">
    <cfRule type="cellIs" dxfId="1741" priority="72" stopIfTrue="1" operator="equal">
      <formula>"""#N/A"""</formula>
    </cfRule>
  </conditionalFormatting>
  <conditionalFormatting sqref="A29:F29 A30:H38 A27:H27 A28:D28">
    <cfRule type="expression" dxfId="1740" priority="71">
      <formula>ISERROR(A27)</formula>
    </cfRule>
  </conditionalFormatting>
  <conditionalFormatting sqref="D29:F29">
    <cfRule type="cellIs" dxfId="1739" priority="70" stopIfTrue="1" operator="equal">
      <formula>"""#N/A"""</formula>
    </cfRule>
  </conditionalFormatting>
  <conditionalFormatting sqref="B34:G38 A30:A38 H30:H38 B30:E33 F31:G33">
    <cfRule type="cellIs" dxfId="1738" priority="69" stopIfTrue="1" operator="equal">
      <formula>"""#N/A"""</formula>
    </cfRule>
  </conditionalFormatting>
  <conditionalFormatting sqref="F29 D31:G38 F27:H27">
    <cfRule type="expression" dxfId="1737" priority="68">
      <formula>ISERROR(D27)</formula>
    </cfRule>
  </conditionalFormatting>
  <conditionalFormatting sqref="D29:F29">
    <cfRule type="cellIs" dxfId="1736" priority="67" stopIfTrue="1" operator="equal">
      <formula>"""#N/A"""</formula>
    </cfRule>
  </conditionalFormatting>
  <conditionalFormatting sqref="F31:F38">
    <cfRule type="expression" dxfId="1735" priority="66">
      <formula>ISERROR(F31)</formula>
    </cfRule>
  </conditionalFormatting>
  <conditionalFormatting sqref="D29:F29">
    <cfRule type="cellIs" dxfId="1734" priority="65" stopIfTrue="1" operator="equal">
      <formula>"""#N/A"""</formula>
    </cfRule>
  </conditionalFormatting>
  <conditionalFormatting sqref="D29:F29">
    <cfRule type="cellIs" dxfId="1733" priority="64" stopIfTrue="1" operator="equal">
      <formula>"""#N/A"""</formula>
    </cfRule>
  </conditionalFormatting>
  <conditionalFormatting sqref="F31:F38">
    <cfRule type="expression" dxfId="1732" priority="63">
      <formula>ISERROR(F31)</formula>
    </cfRule>
  </conditionalFormatting>
  <conditionalFormatting sqref="D29:F29">
    <cfRule type="cellIs" dxfId="1731" priority="62" stopIfTrue="1" operator="equal">
      <formula>"""#N/A"""</formula>
    </cfRule>
  </conditionalFormatting>
  <conditionalFormatting sqref="B30:E31 B34:G38 B32:B33 A30:A38 H30:H38 C33:G33 C32:E32 F31:G32">
    <cfRule type="cellIs" dxfId="1730" priority="61" stopIfTrue="1" operator="equal">
      <formula>"""#N/A"""</formula>
    </cfRule>
  </conditionalFormatting>
  <conditionalFormatting sqref="F29 D31:G38 F27:H27">
    <cfRule type="expression" dxfId="1729" priority="60">
      <formula>ISERROR(D27)</formula>
    </cfRule>
  </conditionalFormatting>
  <conditionalFormatting sqref="D29:F29">
    <cfRule type="cellIs" dxfId="1728" priority="59" stopIfTrue="1" operator="equal">
      <formula>"""#N/A"""</formula>
    </cfRule>
  </conditionalFormatting>
  <conditionalFormatting sqref="F31:F38">
    <cfRule type="expression" dxfId="1727" priority="58">
      <formula>ISERROR(F31)</formula>
    </cfRule>
  </conditionalFormatting>
  <conditionalFormatting sqref="D29:F29">
    <cfRule type="cellIs" dxfId="1726" priority="57" stopIfTrue="1" operator="equal">
      <formula>"""#N/A"""</formula>
    </cfRule>
  </conditionalFormatting>
  <conditionalFormatting sqref="D29:F29">
    <cfRule type="cellIs" dxfId="1725" priority="56" stopIfTrue="1" operator="equal">
      <formula>"""#N/A"""</formula>
    </cfRule>
  </conditionalFormatting>
  <conditionalFormatting sqref="F31:F38">
    <cfRule type="expression" dxfId="1724" priority="55">
      <formula>ISERROR(F31)</formula>
    </cfRule>
  </conditionalFormatting>
  <conditionalFormatting sqref="D29:F29">
    <cfRule type="cellIs" dxfId="1723" priority="54" stopIfTrue="1" operator="equal">
      <formula>"""#N/A"""</formula>
    </cfRule>
  </conditionalFormatting>
  <conditionalFormatting sqref="B30:E31 B34:G38 B32:B33 A30:A38 H30:H38 C33:G33 C32:E32 F31:G32">
    <cfRule type="cellIs" dxfId="1722" priority="53" stopIfTrue="1" operator="equal">
      <formula>"""#N/A"""</formula>
    </cfRule>
  </conditionalFormatting>
  <conditionalFormatting sqref="F29 D31:G38 F27:H27">
    <cfRule type="expression" dxfId="1721" priority="52">
      <formula>ISERROR(D27)</formula>
    </cfRule>
  </conditionalFormatting>
  <conditionalFormatting sqref="D29:F29">
    <cfRule type="cellIs" dxfId="1720" priority="51" stopIfTrue="1" operator="equal">
      <formula>"""#N/A"""</formula>
    </cfRule>
  </conditionalFormatting>
  <conditionalFormatting sqref="F31:F38">
    <cfRule type="expression" dxfId="1719" priority="50">
      <formula>ISERROR(F31)</formula>
    </cfRule>
  </conditionalFormatting>
  <conditionalFormatting sqref="D29:F29">
    <cfRule type="cellIs" dxfId="1718" priority="49" stopIfTrue="1" operator="equal">
      <formula>"""#N/A"""</formula>
    </cfRule>
  </conditionalFormatting>
  <conditionalFormatting sqref="D29:F29">
    <cfRule type="cellIs" dxfId="1717" priority="48" stopIfTrue="1" operator="equal">
      <formula>"""#N/A"""</formula>
    </cfRule>
  </conditionalFormatting>
  <conditionalFormatting sqref="F31:F38">
    <cfRule type="expression" dxfId="1716" priority="47">
      <formula>ISERROR(F31)</formula>
    </cfRule>
  </conditionalFormatting>
  <conditionalFormatting sqref="D29:F29">
    <cfRule type="cellIs" dxfId="1715" priority="46" stopIfTrue="1" operator="equal">
      <formula>"""#N/A"""</formula>
    </cfRule>
  </conditionalFormatting>
  <conditionalFormatting sqref="B30:E31 B34:G38 B32:B33 A30:A38 H30:H38 C33:G33 C32:E32 F31:G32">
    <cfRule type="cellIs" dxfId="1714" priority="45" stopIfTrue="1" operator="equal">
      <formula>"""#N/A"""</formula>
    </cfRule>
  </conditionalFormatting>
  <conditionalFormatting sqref="F29 D31:G38 F27:H27">
    <cfRule type="expression" dxfId="1713" priority="44">
      <formula>ISERROR(D27)</formula>
    </cfRule>
  </conditionalFormatting>
  <conditionalFormatting sqref="D29:F29">
    <cfRule type="cellIs" dxfId="1712" priority="43" stopIfTrue="1" operator="equal">
      <formula>"""#N/A"""</formula>
    </cfRule>
  </conditionalFormatting>
  <conditionalFormatting sqref="F31:F38">
    <cfRule type="expression" dxfId="1711" priority="42">
      <formula>ISERROR(F31)</formula>
    </cfRule>
  </conditionalFormatting>
  <conditionalFormatting sqref="D29:F29">
    <cfRule type="cellIs" dxfId="1710" priority="41" stopIfTrue="1" operator="equal">
      <formula>"""#N/A"""</formula>
    </cfRule>
  </conditionalFormatting>
  <conditionalFormatting sqref="D29:F29">
    <cfRule type="cellIs" dxfId="1709" priority="40" stopIfTrue="1" operator="equal">
      <formula>"""#N/A"""</formula>
    </cfRule>
  </conditionalFormatting>
  <conditionalFormatting sqref="F31:F38">
    <cfRule type="expression" dxfId="1708" priority="39">
      <formula>ISERROR(F31)</formula>
    </cfRule>
  </conditionalFormatting>
  <conditionalFormatting sqref="D29:F29">
    <cfRule type="cellIs" dxfId="1707" priority="38" stopIfTrue="1" operator="equal">
      <formula>"""#N/A"""</formula>
    </cfRule>
  </conditionalFormatting>
  <conditionalFormatting sqref="C43:E43 H43 A43:B51 C44:H51">
    <cfRule type="cellIs" dxfId="1706" priority="37" stopIfTrue="1" operator="equal">
      <formula>"""#N/A"""</formula>
    </cfRule>
  </conditionalFormatting>
  <conditionalFormatting sqref="A42:F42 A40:H40 A43:H51 A41:D41">
    <cfRule type="expression" dxfId="1705" priority="36">
      <formula>ISERROR(A40)</formula>
    </cfRule>
  </conditionalFormatting>
  <conditionalFormatting sqref="B47:G51 A43:A51 H43:H51 B43:E46 F44:G46">
    <cfRule type="cellIs" dxfId="1704" priority="35" stopIfTrue="1" operator="equal">
      <formula>"""#N/A"""</formula>
    </cfRule>
  </conditionalFormatting>
  <conditionalFormatting sqref="A40:H40 A42:F42 A43:H51 A41:D41">
    <cfRule type="expression" dxfId="1703" priority="34">
      <formula>ISERROR(A40)</formula>
    </cfRule>
  </conditionalFormatting>
  <conditionalFormatting sqref="D42:F42">
    <cfRule type="cellIs" dxfId="1702" priority="33" stopIfTrue="1" operator="equal">
      <formula>"""#N/A"""</formula>
    </cfRule>
  </conditionalFormatting>
  <conditionalFormatting sqref="B47:G51 A43:A51 H43:H51 B43:E46 F44:G46">
    <cfRule type="cellIs" dxfId="1701" priority="32" stopIfTrue="1" operator="equal">
      <formula>"""#N/A"""</formula>
    </cfRule>
  </conditionalFormatting>
  <conditionalFormatting sqref="F42 D44:G51 F40:H40">
    <cfRule type="expression" dxfId="1700" priority="31">
      <formula>ISERROR(D40)</formula>
    </cfRule>
  </conditionalFormatting>
  <conditionalFormatting sqref="D42:F42">
    <cfRule type="cellIs" dxfId="1699" priority="30" stopIfTrue="1" operator="equal">
      <formula>"""#N/A"""</formula>
    </cfRule>
  </conditionalFormatting>
  <conditionalFormatting sqref="F44:F51">
    <cfRule type="expression" dxfId="1698" priority="29">
      <formula>ISERROR(F44)</formula>
    </cfRule>
  </conditionalFormatting>
  <conditionalFormatting sqref="D42:F42">
    <cfRule type="cellIs" dxfId="1697" priority="28" stopIfTrue="1" operator="equal">
      <formula>"""#N/A"""</formula>
    </cfRule>
  </conditionalFormatting>
  <conditionalFormatting sqref="D42:F42">
    <cfRule type="cellIs" dxfId="1696" priority="27" stopIfTrue="1" operator="equal">
      <formula>"""#N/A"""</formula>
    </cfRule>
  </conditionalFormatting>
  <conditionalFormatting sqref="F44:F51">
    <cfRule type="expression" dxfId="1695" priority="26">
      <formula>ISERROR(F44)</formula>
    </cfRule>
  </conditionalFormatting>
  <conditionalFormatting sqref="D42:F42">
    <cfRule type="cellIs" dxfId="1694" priority="25" stopIfTrue="1" operator="equal">
      <formula>"""#N/A"""</formula>
    </cfRule>
  </conditionalFormatting>
  <conditionalFormatting sqref="B43:E44 B47:G51 B45:B46 A43:A51 H43:H51 C46:G46 C45:E45 F44:G45">
    <cfRule type="cellIs" dxfId="1693" priority="24" stopIfTrue="1" operator="equal">
      <formula>"""#N/A"""</formula>
    </cfRule>
  </conditionalFormatting>
  <conditionalFormatting sqref="F42 D44:G51 F40:H40">
    <cfRule type="expression" dxfId="1692" priority="23">
      <formula>ISERROR(D40)</formula>
    </cfRule>
  </conditionalFormatting>
  <conditionalFormatting sqref="D42:F42">
    <cfRule type="cellIs" dxfId="1691" priority="22" stopIfTrue="1" operator="equal">
      <formula>"""#N/A"""</formula>
    </cfRule>
  </conditionalFormatting>
  <conditionalFormatting sqref="F44:F51">
    <cfRule type="expression" dxfId="1690" priority="21">
      <formula>ISERROR(F44)</formula>
    </cfRule>
  </conditionalFormatting>
  <conditionalFormatting sqref="D42:F42">
    <cfRule type="cellIs" dxfId="1689" priority="20" stopIfTrue="1" operator="equal">
      <formula>"""#N/A"""</formula>
    </cfRule>
  </conditionalFormatting>
  <conditionalFormatting sqref="D42:F42">
    <cfRule type="cellIs" dxfId="1688" priority="19" stopIfTrue="1" operator="equal">
      <formula>"""#N/A"""</formula>
    </cfRule>
  </conditionalFormatting>
  <conditionalFormatting sqref="F44:F51">
    <cfRule type="expression" dxfId="1687" priority="18">
      <formula>ISERROR(F44)</formula>
    </cfRule>
  </conditionalFormatting>
  <conditionalFormatting sqref="D42:F42">
    <cfRule type="cellIs" dxfId="1686" priority="17" stopIfTrue="1" operator="equal">
      <formula>"""#N/A"""</formula>
    </cfRule>
  </conditionalFormatting>
  <conditionalFormatting sqref="B43:E44 B47:G51 B45:B46 A43:A51 H43:H51 C46:G46 C45:E45 F44:G45">
    <cfRule type="cellIs" dxfId="1685" priority="16" stopIfTrue="1" operator="equal">
      <formula>"""#N/A"""</formula>
    </cfRule>
  </conditionalFormatting>
  <conditionalFormatting sqref="F42 D44:G51 F40:H40">
    <cfRule type="expression" dxfId="1684" priority="15">
      <formula>ISERROR(D40)</formula>
    </cfRule>
  </conditionalFormatting>
  <conditionalFormatting sqref="D42:F42">
    <cfRule type="cellIs" dxfId="1683" priority="14" stopIfTrue="1" operator="equal">
      <formula>"""#N/A"""</formula>
    </cfRule>
  </conditionalFormatting>
  <conditionalFormatting sqref="F44:F51">
    <cfRule type="expression" dxfId="1682" priority="13">
      <formula>ISERROR(F44)</formula>
    </cfRule>
  </conditionalFormatting>
  <conditionalFormatting sqref="D42:F42">
    <cfRule type="cellIs" dxfId="1681" priority="12" stopIfTrue="1" operator="equal">
      <formula>"""#N/A"""</formula>
    </cfRule>
  </conditionalFormatting>
  <conditionalFormatting sqref="D42:F42">
    <cfRule type="cellIs" dxfId="1680" priority="11" stopIfTrue="1" operator="equal">
      <formula>"""#N/A"""</formula>
    </cfRule>
  </conditionalFormatting>
  <conditionalFormatting sqref="F44:F51">
    <cfRule type="expression" dxfId="1679" priority="10">
      <formula>ISERROR(F44)</formula>
    </cfRule>
  </conditionalFormatting>
  <conditionalFormatting sqref="D42:F42">
    <cfRule type="cellIs" dxfId="1678" priority="9" stopIfTrue="1" operator="equal">
      <formula>"""#N/A"""</formula>
    </cfRule>
  </conditionalFormatting>
  <conditionalFormatting sqref="B43:E44 B47:G51 B45:B46 A43:A51 H43:H51 C46:G46 C45:E45 F44:G45">
    <cfRule type="cellIs" dxfId="1677" priority="8" stopIfTrue="1" operator="equal">
      <formula>"""#N/A"""</formula>
    </cfRule>
  </conditionalFormatting>
  <conditionalFormatting sqref="F42 D44:G51 F40:H40">
    <cfRule type="expression" dxfId="1676" priority="7">
      <formula>ISERROR(D40)</formula>
    </cfRule>
  </conditionalFormatting>
  <conditionalFormatting sqref="D42:F42">
    <cfRule type="cellIs" dxfId="1675" priority="6" stopIfTrue="1" operator="equal">
      <formula>"""#N/A"""</formula>
    </cfRule>
  </conditionalFormatting>
  <conditionalFormatting sqref="F44:F51">
    <cfRule type="expression" dxfId="1674" priority="5">
      <formula>ISERROR(F44)</formula>
    </cfRule>
  </conditionalFormatting>
  <conditionalFormatting sqref="D42:F42">
    <cfRule type="cellIs" dxfId="1673" priority="4" stopIfTrue="1" operator="equal">
      <formula>"""#N/A"""</formula>
    </cfRule>
  </conditionalFormatting>
  <conditionalFormatting sqref="D42:F42">
    <cfRule type="cellIs" dxfId="1672" priority="3" stopIfTrue="1" operator="equal">
      <formula>"""#N/A"""</formula>
    </cfRule>
  </conditionalFormatting>
  <conditionalFormatting sqref="F44:F51">
    <cfRule type="expression" dxfId="1671" priority="2">
      <formula>ISERROR(F44)</formula>
    </cfRule>
  </conditionalFormatting>
  <conditionalFormatting sqref="D42:F42">
    <cfRule type="cellIs" dxfId="1670" priority="1" stopIfTrue="1" operator="equal">
      <formula>"""#N/A"""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9</vt:i4>
      </vt:variant>
    </vt:vector>
  </HeadingPairs>
  <TitlesOfParts>
    <vt:vector size="44" baseType="lpstr">
      <vt:lpstr>Numbered Athletes</vt:lpstr>
      <vt:lpstr>Timetable</vt:lpstr>
      <vt:lpstr>Results</vt:lpstr>
      <vt:lpstr>T04B</vt:lpstr>
      <vt:lpstr>Distance Blank</vt:lpstr>
      <vt:lpstr>Track 8 Blank</vt:lpstr>
      <vt:lpstr>Sheet1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F27</vt:lpstr>
      <vt:lpstr>F28</vt:lpstr>
      <vt:lpstr>F29</vt:lpstr>
      <vt:lpstr>F30</vt:lpstr>
      <vt:lpstr>F31</vt:lpstr>
      <vt:lpstr>F32</vt:lpstr>
      <vt:lpstr>F33</vt:lpstr>
      <vt:lpstr>F34</vt:lpstr>
      <vt:lpstr> field blank</vt:lpstr>
      <vt:lpstr>F35</vt:lpstr>
      <vt:lpstr>F36</vt:lpstr>
      <vt:lpstr>F37</vt:lpstr>
      <vt:lpstr>F38</vt:lpstr>
      <vt:lpstr>F39</vt:lpstr>
      <vt:lpstr>F40</vt:lpstr>
      <vt:lpstr>athletes</vt:lpstr>
      <vt:lpstr>T04B!classT04</vt:lpstr>
      <vt:lpstr>'Numbered Athletes'!Print_Area</vt:lpstr>
      <vt:lpstr>Results!Print_Area</vt:lpstr>
      <vt:lpstr>T04B!Print_Area</vt:lpstr>
      <vt:lpstr>Timetable!Print_Area</vt:lpstr>
      <vt:lpstr>'Track 8 Blank'!Print_Area</vt:lpstr>
      <vt:lpstr>Timetablefield</vt:lpstr>
      <vt:lpstr>timetabletrack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 University</dc:creator>
  <cp:lastModifiedBy>Shona Malcolm</cp:lastModifiedBy>
  <cp:revision/>
  <cp:lastPrinted>2015-09-07T22:49:03Z</cp:lastPrinted>
  <dcterms:created xsi:type="dcterms:W3CDTF">2004-05-05T11:52:05Z</dcterms:created>
  <dcterms:modified xsi:type="dcterms:W3CDTF">2015-09-14T14:13:36Z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